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0730" windowHeight="9270" firstSheet="1" activeTab="5"/>
  </bookViews>
  <sheets>
    <sheet name="INGRESOS I. TRIMESTRE" sheetId="1" r:id="rId1"/>
    <sheet name="INGRESOS II TRIMESTRE" sheetId="2" r:id="rId2"/>
    <sheet name="GASTOS I. TRIMESTRE" sheetId="3" r:id="rId3"/>
    <sheet name="GASTOS  II TRIMESTRE" sheetId="4" r:id="rId4"/>
    <sheet name="INGRESOS III TRMESTRE" sheetId="5" r:id="rId5"/>
    <sheet name="GASTOS III TRIMESTRE" sheetId="6" r:id="rId6"/>
  </sheets>
  <externalReferences>
    <externalReference r:id="rId7"/>
  </externalReferences>
  <calcPr calcId="145621"/>
</workbook>
</file>

<file path=xl/calcChain.xml><?xml version="1.0" encoding="utf-8"?>
<calcChain xmlns="http://schemas.openxmlformats.org/spreadsheetml/2006/main">
  <c r="G28" i="4" l="1"/>
  <c r="G27" i="4" s="1"/>
  <c r="D27" i="4"/>
  <c r="E27" i="4"/>
  <c r="F27" i="4"/>
  <c r="H27" i="4"/>
  <c r="I27" i="4"/>
  <c r="J27" i="4"/>
  <c r="K27" i="4"/>
  <c r="C27" i="4"/>
  <c r="K28" i="6"/>
  <c r="D27" i="6"/>
  <c r="E27" i="6"/>
  <c r="F27" i="6"/>
  <c r="I27" i="6"/>
  <c r="J27" i="6"/>
  <c r="K27" i="6"/>
  <c r="C27" i="6"/>
  <c r="G29" i="6"/>
  <c r="G28" i="6"/>
  <c r="H28" i="6" s="1"/>
  <c r="G27" i="6" l="1"/>
  <c r="H29" i="6"/>
  <c r="H27" i="6" s="1"/>
  <c r="D11" i="6"/>
  <c r="E11" i="6"/>
  <c r="F11" i="6"/>
  <c r="G11" i="6"/>
  <c r="H11" i="6"/>
  <c r="I11" i="6"/>
  <c r="J11" i="6"/>
  <c r="K11" i="6"/>
  <c r="C11" i="6"/>
  <c r="K20" i="6"/>
  <c r="J20" i="6"/>
  <c r="I20" i="6"/>
  <c r="H20" i="6"/>
  <c r="G20" i="6"/>
  <c r="F20" i="6"/>
  <c r="E20" i="6"/>
  <c r="D20" i="6"/>
  <c r="C20" i="6"/>
  <c r="K6" i="6"/>
  <c r="J6" i="6"/>
  <c r="I6" i="6"/>
  <c r="H6" i="6"/>
  <c r="G6" i="6"/>
  <c r="F6" i="6"/>
  <c r="E6" i="6"/>
  <c r="D6" i="6"/>
  <c r="C6" i="6"/>
  <c r="H5" i="6" l="1"/>
  <c r="D5" i="6"/>
  <c r="C5" i="6"/>
  <c r="G5" i="6"/>
  <c r="K5" i="6"/>
  <c r="F5" i="6"/>
  <c r="J5" i="6"/>
  <c r="E5" i="6"/>
  <c r="I5" i="6"/>
  <c r="L15" i="5" l="1"/>
  <c r="L5" i="5" s="1"/>
  <c r="K15" i="5"/>
  <c r="K5" i="5" s="1"/>
  <c r="J15" i="5"/>
  <c r="J5" i="5" s="1"/>
  <c r="I15" i="5"/>
  <c r="I5" i="5" s="1"/>
  <c r="H15" i="5"/>
  <c r="H5" i="5" s="1"/>
  <c r="G15" i="5"/>
  <c r="G5" i="5" s="1"/>
  <c r="F15" i="5"/>
  <c r="F5" i="5" s="1"/>
  <c r="E15" i="5"/>
  <c r="E5" i="5" s="1"/>
  <c r="D15" i="5"/>
  <c r="D5" i="5" s="1"/>
  <c r="C15" i="5"/>
  <c r="C5" i="5" s="1"/>
  <c r="E11" i="4" l="1"/>
  <c r="F11" i="4"/>
  <c r="H11" i="4"/>
  <c r="J11" i="4"/>
  <c r="D11" i="4"/>
  <c r="G11" i="4"/>
  <c r="K11" i="4"/>
  <c r="C11" i="4"/>
  <c r="I11" i="4" l="1"/>
  <c r="I6" i="4" l="1"/>
  <c r="J6" i="4"/>
  <c r="I20" i="4"/>
  <c r="J20" i="4"/>
  <c r="K20" i="4"/>
  <c r="H20" i="4"/>
  <c r="G20" i="4"/>
  <c r="F20" i="4"/>
  <c r="E20" i="4"/>
  <c r="D20" i="4"/>
  <c r="C20" i="4"/>
  <c r="K6" i="4"/>
  <c r="H6" i="4"/>
  <c r="G6" i="4"/>
  <c r="F6" i="4"/>
  <c r="E6" i="4"/>
  <c r="D6" i="4"/>
  <c r="C6" i="4"/>
  <c r="I5" i="4" l="1"/>
  <c r="E5" i="4"/>
  <c r="J5" i="4"/>
  <c r="D5" i="4"/>
  <c r="K5" i="4"/>
  <c r="F5" i="4"/>
  <c r="H5" i="4"/>
  <c r="C5" i="4"/>
  <c r="G5" i="4"/>
  <c r="F10" i="3" l="1"/>
  <c r="F11" i="3"/>
  <c r="D11" i="3"/>
  <c r="E11" i="3"/>
  <c r="G11" i="3"/>
  <c r="C11" i="3"/>
  <c r="G20" i="3"/>
  <c r="F20" i="3"/>
  <c r="E20" i="3"/>
  <c r="D20" i="3"/>
  <c r="C20" i="3"/>
  <c r="G6" i="3"/>
  <c r="G5" i="3" s="1"/>
  <c r="F6" i="3"/>
  <c r="F5" i="3" s="1"/>
  <c r="E6" i="3"/>
  <c r="E5" i="3" s="1"/>
  <c r="D6" i="3"/>
  <c r="D5" i="3" s="1"/>
  <c r="C6" i="3"/>
  <c r="C5" i="3" l="1"/>
  <c r="L15" i="2" l="1"/>
  <c r="L5" i="2" s="1"/>
  <c r="K15" i="2"/>
  <c r="J15" i="2"/>
  <c r="I15" i="2"/>
  <c r="H15" i="2"/>
  <c r="G15" i="2"/>
  <c r="F15" i="2"/>
  <c r="E15" i="2"/>
  <c r="E5" i="2" s="1"/>
  <c r="D15" i="2"/>
  <c r="C15" i="2"/>
  <c r="C5" i="2" s="1"/>
  <c r="I5" i="2"/>
  <c r="F5" i="2" l="1"/>
  <c r="H5" i="2"/>
  <c r="D5" i="2"/>
  <c r="G5" i="2"/>
  <c r="J5" i="2"/>
  <c r="K5" i="2"/>
  <c r="H15" i="1" l="1"/>
  <c r="H5" i="1" s="1"/>
  <c r="G15" i="1"/>
  <c r="G5" i="1" s="1"/>
  <c r="F15" i="1"/>
  <c r="E15" i="1"/>
  <c r="D15" i="1"/>
  <c r="C15" i="1"/>
  <c r="C5" i="1" s="1"/>
  <c r="F5" i="1" l="1"/>
  <c r="E5" i="1"/>
  <c r="D5" i="1"/>
</calcChain>
</file>

<file path=xl/sharedStrings.xml><?xml version="1.0" encoding="utf-8"?>
<sst xmlns="http://schemas.openxmlformats.org/spreadsheetml/2006/main" count="183" uniqueCount="76">
  <si>
    <t>AGUAS DEL HUILA SA ESP</t>
  </si>
  <si>
    <t>CODIGO</t>
  </si>
  <si>
    <t>NOMBRE</t>
  </si>
  <si>
    <t xml:space="preserve">APROPIACION  INICIAL  </t>
  </si>
  <si>
    <t>DEFINITIVO</t>
  </si>
  <si>
    <t xml:space="preserve">CAUSACION ACUMULADA </t>
  </si>
  <si>
    <t xml:space="preserve">RECAUDOS  ACUMULADO  </t>
  </si>
  <si>
    <t>SALDO X EJECUTAR</t>
  </si>
  <si>
    <t>SALDO X COBRAR</t>
  </si>
  <si>
    <t>PRESUPUESTO DE  INGRESOS</t>
  </si>
  <si>
    <t>1</t>
  </si>
  <si>
    <t xml:space="preserve">DISP. INICIAL  </t>
  </si>
  <si>
    <t xml:space="preserve">INGRESOS CORRIENTES </t>
  </si>
  <si>
    <t xml:space="preserve">INGRESOS DE EXPLOTACION </t>
  </si>
  <si>
    <t>OTROS INGRESOS CORRIENTES</t>
  </si>
  <si>
    <t xml:space="preserve">OTROS  INGRESOS POR CONVENIOS </t>
  </si>
  <si>
    <t xml:space="preserve">CUENTAS POR COBRAR </t>
  </si>
  <si>
    <t>INGRESOS A CAPITAL</t>
  </si>
  <si>
    <t>VENTA DE ACTIVOS</t>
  </si>
  <si>
    <t>RENDIMIENTOS FINANCIEROS</t>
  </si>
  <si>
    <t xml:space="preserve">OCAD  -  REGALIAS  </t>
  </si>
  <si>
    <t xml:space="preserve">Proyectos  Ocad </t>
  </si>
  <si>
    <t>INGRESOS  SIN SITUACION DE FONDOS</t>
  </si>
  <si>
    <t xml:space="preserve">PLAN DEPARTAMENTAL DEL AGUA DEL  HUILA </t>
  </si>
  <si>
    <t xml:space="preserve">FONDO DE ADAPTACION </t>
  </si>
  <si>
    <t>EJECUCION  PRESUPUESTAL  DE  INGRESOS   ENERO 01 A  MARZO  31   DE  2016</t>
  </si>
  <si>
    <t>EJECUCION  PRESUPUESTAL  DE  INGRESOS ABRIL  01  A   JUNIO  30    DE  2016</t>
  </si>
  <si>
    <t>PPTOINICIAL</t>
  </si>
  <si>
    <t xml:space="preserve">ACUMULADO ENERO A MARZO </t>
  </si>
  <si>
    <t xml:space="preserve">CAUSACION ABRIL  A JUNIO </t>
  </si>
  <si>
    <t xml:space="preserve">ACUMULADO ENERO A  MARZO  </t>
  </si>
  <si>
    <t xml:space="preserve">RECAUDOS ABRIL A JUNIO  </t>
  </si>
  <si>
    <t xml:space="preserve">PRESUPUESTO INICIAL </t>
  </si>
  <si>
    <t>APROPIACION DEFINITIVA</t>
  </si>
  <si>
    <t xml:space="preserve">EJECUCION  ACUMULADA </t>
  </si>
  <si>
    <t xml:space="preserve">SALDO POR EJECUTAR  </t>
  </si>
  <si>
    <t xml:space="preserve">GIROS ACUMULADO </t>
  </si>
  <si>
    <t>CUENTAS DE PLANEACION Y PPTO</t>
  </si>
  <si>
    <t xml:space="preserve">TOTAL GASTOS DE  FUNCIONAMIENTO  </t>
  </si>
  <si>
    <t>TOTAL  SERVICIOS PERSONALES</t>
  </si>
  <si>
    <t>GASTOS GENERALES</t>
  </si>
  <si>
    <t>TRANSFERENCIAS CORRIENTES</t>
  </si>
  <si>
    <t xml:space="preserve">GASTOS DE OPERACIÓN COMERCIAL  </t>
  </si>
  <si>
    <t>COMPRA DE BIENES PARA LA VENTA</t>
  </si>
  <si>
    <t xml:space="preserve">COMPRA DE SERVICIOS PARA LA VENTA </t>
  </si>
  <si>
    <t xml:space="preserve">PROGRAMAS DE INVERSION  </t>
  </si>
  <si>
    <t xml:space="preserve">GASTOS OPERATIVOS DE INVERSION </t>
  </si>
  <si>
    <t>COMPRA DE ACTIVOS</t>
  </si>
  <si>
    <t xml:space="preserve">AGUA  POTABLE Y SANEAMIENTO BASICO </t>
  </si>
  <si>
    <t xml:space="preserve">CUENTAS POR PAGAR   </t>
  </si>
  <si>
    <t xml:space="preserve">GASTOS FUNCIONAMIENTO </t>
  </si>
  <si>
    <t>OPERACIÓN COMERCIAL</t>
  </si>
  <si>
    <t xml:space="preserve">GASTOS DE INVERSION </t>
  </si>
  <si>
    <t xml:space="preserve">OCAD -  REGALIAS </t>
  </si>
  <si>
    <t xml:space="preserve">PROGRAMA  RECURSOS SIN SITUACION DE FONDOS  </t>
  </si>
  <si>
    <t>FONDO DE ADAPTACION - SIN SITUACION DE FONDOS</t>
  </si>
  <si>
    <t>EJECUCION PRESUPUESTAL DE  GASTOS   ENERO A  MARZO 31  DE  2016</t>
  </si>
  <si>
    <t>EJECUCION PRESUPUESTAL DE  GASTOS    ABRIL  01  A   JUNIO   30    DE  2016</t>
  </si>
  <si>
    <t xml:space="preserve">EJECUCION   ENERO A MARZO </t>
  </si>
  <si>
    <t xml:space="preserve">EJECUCION   ABRIL  A JUNIO </t>
  </si>
  <si>
    <t xml:space="preserve">EJECUCION   ACUMULADA </t>
  </si>
  <si>
    <t xml:space="preserve">GIRO   ENERO A  MARZO  </t>
  </si>
  <si>
    <t xml:space="preserve">GIRO   ABRIL A JUNIO  </t>
  </si>
  <si>
    <t xml:space="preserve">GIRO    ACUMULADO  </t>
  </si>
  <si>
    <t xml:space="preserve">PLAN DEPARTAMENTAL DEL AGUA DEL HULA –SIN SITUACION DE FONDOS </t>
  </si>
  <si>
    <t xml:space="preserve">DISPONIBILIDAD FINAL </t>
  </si>
  <si>
    <t>EJECUCION  PRESUPUESTAL  DE  INGRESOS JULIO  A SEPTIEMBRE  DE  2016</t>
  </si>
  <si>
    <t xml:space="preserve">ACUMULADO ENERO A JUNIO  </t>
  </si>
  <si>
    <t xml:space="preserve">CAUSACION  JULIO  A  SEPT.  </t>
  </si>
  <si>
    <t xml:space="preserve">ACUMULADO  ENERO A JUNIO  </t>
  </si>
  <si>
    <t xml:space="preserve">RECAUDOS JULIO  A SEPT. </t>
  </si>
  <si>
    <t>EJECUCION PRESUPUESTAL DE  GASTOS    JULIO  A SEPTIEMBRE  30    DE  2016</t>
  </si>
  <si>
    <t>EJECUCION   ENERO AJUNIO</t>
  </si>
  <si>
    <t xml:space="preserve">EJECUCION   JULIO A SEPT </t>
  </si>
  <si>
    <t>GIRO   ENERO A  JUNIO</t>
  </si>
  <si>
    <t xml:space="preserve">GIRO  JULIO A SEPT.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</si>
</sst>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left"/>
    </xf>
    <xf numFmtId="4" fontId="0" fillId="0" borderId="0" xfId="0" applyNumberFormat="1"/>
    <xf numFmtId="4" fontId="4" fillId="0" borderId="0" xfId="0" applyNumberFormat="1" applyFont="1"/>
    <xf numFmtId="0" fontId="5" fillId="2" borderId="1" xfId="0" applyFont="1" applyFill="1" applyBorder="1" applyAlignment="1">
      <alignment horizontal="left" vertical="justify"/>
    </xf>
    <xf numFmtId="0" fontId="5" fillId="2" borderId="1" xfId="0" applyFont="1" applyFill="1" applyBorder="1" applyAlignment="1">
      <alignment horizontal="center" vertical="justify"/>
    </xf>
    <xf numFmtId="4" fontId="5" fillId="2" borderId="1" xfId="0" applyNumberFormat="1" applyFont="1" applyFill="1" applyBorder="1" applyAlignment="1">
      <alignment horizontal="center" vertical="justify"/>
    </xf>
    <xf numFmtId="4" fontId="5" fillId="3" borderId="1" xfId="0" applyNumberFormat="1" applyFont="1" applyFill="1" applyBorder="1" applyAlignment="1">
      <alignment horizontal="center" vertical="justify"/>
    </xf>
    <xf numFmtId="4" fontId="5" fillId="4" borderId="1" xfId="0" applyNumberFormat="1" applyFont="1" applyFill="1" applyBorder="1" applyAlignment="1">
      <alignment horizontal="center" vertical="justify"/>
    </xf>
    <xf numFmtId="4" fontId="5" fillId="2" borderId="2" xfId="0" applyNumberFormat="1" applyFont="1" applyFill="1" applyBorder="1" applyAlignment="1">
      <alignment horizontal="center" vertical="justify"/>
    </xf>
    <xf numFmtId="0" fontId="6" fillId="5" borderId="1" xfId="0" applyFont="1" applyFill="1" applyBorder="1"/>
    <xf numFmtId="4" fontId="6" fillId="5" borderId="1" xfId="0" applyNumberFormat="1" applyFont="1" applyFill="1" applyBorder="1"/>
    <xf numFmtId="0" fontId="2" fillId="0" borderId="0" xfId="0" applyFont="1" applyFill="1" applyBorder="1"/>
    <xf numFmtId="0" fontId="6" fillId="0" borderId="1" xfId="0" applyFont="1" applyFill="1" applyBorder="1"/>
    <xf numFmtId="4" fontId="6" fillId="0" borderId="1" xfId="0" applyNumberFormat="1" applyFont="1" applyFill="1" applyBorder="1"/>
    <xf numFmtId="0" fontId="2" fillId="0" borderId="2" xfId="0" applyFont="1" applyFill="1" applyBorder="1"/>
    <xf numFmtId="0" fontId="2" fillId="0" borderId="1" xfId="0" applyFont="1" applyFill="1" applyBorder="1"/>
    <xf numFmtId="0" fontId="7" fillId="6" borderId="1" xfId="0" quotePrefix="1" applyFont="1" applyFill="1" applyBorder="1"/>
    <xf numFmtId="4" fontId="7" fillId="6" borderId="1" xfId="0" applyNumberFormat="1" applyFont="1" applyFill="1" applyBorder="1"/>
    <xf numFmtId="0" fontId="7" fillId="6" borderId="2" xfId="0" applyFont="1" applyFill="1" applyBorder="1"/>
    <xf numFmtId="0" fontId="7" fillId="6" borderId="1" xfId="0" applyFont="1" applyFill="1" applyBorder="1"/>
    <xf numFmtId="0" fontId="7" fillId="0" borderId="0" xfId="0" applyFont="1" applyFill="1" applyBorder="1"/>
    <xf numFmtId="0" fontId="7" fillId="6" borderId="0" xfId="0" applyFont="1" applyFill="1" applyBorder="1"/>
    <xf numFmtId="0" fontId="9" fillId="0" borderId="1" xfId="0" applyFont="1" applyFill="1" applyBorder="1"/>
    <xf numFmtId="0" fontId="0" fillId="0" borderId="1" xfId="0" applyBorder="1"/>
    <xf numFmtId="4" fontId="0" fillId="0" borderId="1" xfId="0" applyNumberFormat="1" applyBorder="1"/>
    <xf numFmtId="0" fontId="0" fillId="0" borderId="2" xfId="0" applyBorder="1"/>
    <xf numFmtId="0" fontId="7" fillId="6" borderId="3" xfId="0" applyFont="1" applyFill="1" applyBorder="1"/>
    <xf numFmtId="4" fontId="7" fillId="6" borderId="3" xfId="0" applyNumberFormat="1" applyFont="1" applyFill="1" applyBorder="1"/>
    <xf numFmtId="0" fontId="2" fillId="6" borderId="0" xfId="0" applyFont="1" applyFill="1"/>
    <xf numFmtId="0" fontId="2" fillId="0" borderId="0" xfId="0" applyFont="1"/>
    <xf numFmtId="0" fontId="4" fillId="0" borderId="3" xfId="0" applyFont="1" applyFill="1" applyBorder="1"/>
    <xf numFmtId="4" fontId="4" fillId="0" borderId="3" xfId="0" applyNumberFormat="1" applyFont="1" applyFill="1" applyBorder="1"/>
    <xf numFmtId="0" fontId="7" fillId="6" borderId="0" xfId="0" applyFont="1" applyFill="1"/>
    <xf numFmtId="0" fontId="10" fillId="0" borderId="0" xfId="0" applyFont="1"/>
    <xf numFmtId="0" fontId="10" fillId="6" borderId="0" xfId="0" applyFont="1" applyFill="1"/>
    <xf numFmtId="0" fontId="11" fillId="0" borderId="0" xfId="0" applyFont="1"/>
    <xf numFmtId="0" fontId="4" fillId="0" borderId="0" xfId="0" applyFont="1"/>
    <xf numFmtId="0" fontId="0" fillId="0" borderId="0" xfId="0" applyFont="1"/>
    <xf numFmtId="4" fontId="0" fillId="0" borderId="0" xfId="0" applyNumberFormat="1" applyFont="1"/>
    <xf numFmtId="0" fontId="0" fillId="6" borderId="0" xfId="0" applyFont="1" applyFill="1"/>
    <xf numFmtId="0" fontId="12" fillId="2" borderId="1" xfId="0" applyFont="1" applyFill="1" applyBorder="1" applyAlignment="1">
      <alignment horizontal="left" vertical="justify"/>
    </xf>
    <xf numFmtId="0" fontId="5" fillId="2" borderId="1" xfId="0" applyFont="1" applyFill="1" applyBorder="1" applyAlignment="1">
      <alignment vertical="justify"/>
    </xf>
    <xf numFmtId="4" fontId="5" fillId="7" borderId="1" xfId="0" applyNumberFormat="1" applyFont="1" applyFill="1" applyBorder="1" applyAlignment="1">
      <alignment horizontal="center" vertical="justify"/>
    </xf>
    <xf numFmtId="0" fontId="13" fillId="5" borderId="1" xfId="0" applyFont="1" applyFill="1" applyBorder="1"/>
    <xf numFmtId="4" fontId="13" fillId="5" borderId="1" xfId="0" applyNumberFormat="1" applyFont="1" applyFill="1" applyBorder="1"/>
    <xf numFmtId="0" fontId="13" fillId="5" borderId="0" xfId="0" applyFont="1" applyFill="1" applyBorder="1"/>
    <xf numFmtId="0" fontId="5" fillId="0" borderId="1" xfId="0" applyFont="1" applyFill="1" applyBorder="1" applyAlignment="1">
      <alignment horizontal="left" vertical="justify"/>
    </xf>
    <xf numFmtId="0" fontId="5" fillId="0" borderId="1" xfId="0" applyFont="1" applyFill="1" applyBorder="1" applyAlignment="1">
      <alignment vertical="justify"/>
    </xf>
    <xf numFmtId="4" fontId="5" fillId="0" borderId="1" xfId="0" applyNumberFormat="1" applyFont="1" applyFill="1" applyBorder="1" applyAlignment="1">
      <alignment horizontal="center" vertical="justify"/>
    </xf>
    <xf numFmtId="0" fontId="0" fillId="0" borderId="0" xfId="0" applyFill="1"/>
    <xf numFmtId="4" fontId="7" fillId="6" borderId="1" xfId="0" quotePrefix="1" applyNumberFormat="1" applyFont="1" applyFill="1" applyBorder="1"/>
    <xf numFmtId="4" fontId="12" fillId="6" borderId="1" xfId="1" applyNumberFormat="1" applyFont="1" applyFill="1" applyBorder="1" applyAlignment="1">
      <alignment horizontal="center"/>
    </xf>
    <xf numFmtId="4" fontId="7" fillId="0" borderId="0" xfId="0" applyNumberFormat="1" applyFont="1" applyFill="1" applyBorder="1"/>
    <xf numFmtId="0" fontId="11" fillId="0" borderId="1" xfId="0" quotePrefix="1" applyFont="1" applyFill="1" applyBorder="1"/>
    <xf numFmtId="4" fontId="9" fillId="0" borderId="1" xfId="1" applyNumberFormat="1" applyFont="1" applyFill="1" applyBorder="1" applyAlignment="1">
      <alignment horizontal="center"/>
    </xf>
    <xf numFmtId="4" fontId="11" fillId="0" borderId="1" xfId="0" applyNumberFormat="1" applyFont="1" applyFill="1" applyBorder="1"/>
    <xf numFmtId="0" fontId="11" fillId="0" borderId="1" xfId="0" applyFont="1" applyFill="1" applyBorder="1"/>
    <xf numFmtId="4" fontId="11" fillId="0" borderId="0" xfId="0" applyNumberFormat="1" applyFont="1" applyFill="1" applyBorder="1"/>
    <xf numFmtId="0" fontId="11" fillId="0" borderId="0" xfId="0" applyFont="1" applyFill="1" applyBorder="1"/>
    <xf numFmtId="0" fontId="11" fillId="6" borderId="0" xfId="0" applyFont="1" applyFill="1" applyBorder="1"/>
    <xf numFmtId="0" fontId="4" fillId="0" borderId="1" xfId="0" applyFont="1" applyFill="1" applyBorder="1"/>
    <xf numFmtId="4" fontId="4" fillId="0" borderId="1" xfId="0" applyNumberFormat="1" applyFont="1" applyFill="1" applyBorder="1"/>
    <xf numFmtId="4" fontId="7" fillId="6" borderId="1" xfId="0" quotePrefix="1" applyNumberFormat="1" applyFont="1" applyFill="1" applyBorder="1" applyAlignment="1">
      <alignment horizontal="right"/>
    </xf>
    <xf numFmtId="0" fontId="0" fillId="0" borderId="0" xfId="0" applyBorder="1"/>
    <xf numFmtId="0" fontId="2" fillId="2" borderId="1" xfId="0" applyFont="1" applyFill="1" applyBorder="1" applyAlignment="1">
      <alignment horizontal="left" vertical="justify"/>
    </xf>
    <xf numFmtId="0" fontId="2" fillId="2" borderId="1" xfId="0" applyFont="1" applyFill="1" applyBorder="1" applyAlignment="1">
      <alignment horizontal="center" vertical="justify"/>
    </xf>
    <xf numFmtId="4" fontId="2" fillId="2" borderId="1" xfId="0" applyNumberFormat="1" applyFont="1" applyFill="1" applyBorder="1" applyAlignment="1">
      <alignment horizontal="center" vertical="justify"/>
    </xf>
    <xf numFmtId="4" fontId="5" fillId="8" borderId="1" xfId="0" applyNumberFormat="1" applyFont="1" applyFill="1" applyBorder="1" applyAlignment="1">
      <alignment horizontal="center" vertical="justify"/>
    </xf>
    <xf numFmtId="4" fontId="5" fillId="9" borderId="1" xfId="0" applyNumberFormat="1" applyFont="1" applyFill="1" applyBorder="1" applyAlignment="1">
      <alignment horizontal="center" vertical="justify"/>
    </xf>
    <xf numFmtId="0" fontId="5" fillId="10" borderId="1" xfId="0" applyFont="1" applyFill="1" applyBorder="1"/>
    <xf numFmtId="4" fontId="5" fillId="10" borderId="1" xfId="0" applyNumberFormat="1" applyFont="1" applyFill="1" applyBorder="1"/>
    <xf numFmtId="0" fontId="5" fillId="10" borderId="0" xfId="0" applyFont="1" applyFill="1" applyBorder="1"/>
    <xf numFmtId="0" fontId="5" fillId="10" borderId="0" xfId="0" applyFont="1" applyFill="1"/>
    <xf numFmtId="0" fontId="2" fillId="6" borderId="1" xfId="0" applyFont="1" applyFill="1" applyBorder="1"/>
    <xf numFmtId="4" fontId="2" fillId="6" borderId="1" xfId="0" applyNumberFormat="1" applyFont="1" applyFill="1" applyBorder="1"/>
    <xf numFmtId="0" fontId="2" fillId="6" borderId="0" xfId="0" applyFont="1" applyFill="1" applyBorder="1"/>
    <xf numFmtId="0" fontId="8" fillId="0" borderId="3" xfId="0" applyFont="1" applyFill="1" applyBorder="1"/>
    <xf numFmtId="4" fontId="8" fillId="0" borderId="3" xfId="0" applyNumberFormat="1" applyFont="1" applyFill="1" applyBorder="1"/>
    <xf numFmtId="0" fontId="6" fillId="6" borderId="3" xfId="0" applyFont="1" applyFill="1" applyBorder="1"/>
    <xf numFmtId="4" fontId="6" fillId="6" borderId="3" xfId="0" applyNumberFormat="1" applyFont="1" applyFill="1" applyBorder="1"/>
    <xf numFmtId="4" fontId="6" fillId="6" borderId="0" xfId="0" applyNumberFormat="1" applyFont="1" applyFill="1" applyBorder="1"/>
    <xf numFmtId="0" fontId="6" fillId="6" borderId="0" xfId="0" applyFont="1" applyFill="1" applyBorder="1"/>
    <xf numFmtId="0" fontId="6" fillId="6" borderId="0" xfId="0" applyFont="1" applyFill="1"/>
    <xf numFmtId="0" fontId="2" fillId="6" borderId="3" xfId="0" applyFont="1" applyFill="1" applyBorder="1"/>
    <xf numFmtId="0" fontId="8" fillId="0" borderId="0" xfId="0" applyFont="1"/>
    <xf numFmtId="4" fontId="8" fillId="0" borderId="0" xfId="0" applyNumberFormat="1" applyFont="1"/>
    <xf numFmtId="0" fontId="0" fillId="0" borderId="0" xfId="0" applyFont="1" applyFill="1"/>
    <xf numFmtId="4" fontId="0" fillId="0" borderId="0" xfId="0" applyNumberFormat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12" fillId="10" borderId="1" xfId="0" applyFont="1" applyFill="1" applyBorder="1"/>
    <xf numFmtId="4" fontId="12" fillId="10" borderId="1" xfId="0" applyNumberFormat="1" applyFont="1" applyFill="1" applyBorder="1"/>
    <xf numFmtId="0" fontId="12" fillId="10" borderId="0" xfId="0" applyFont="1" applyFill="1"/>
    <xf numFmtId="0" fontId="6" fillId="6" borderId="4" xfId="0" applyFont="1" applyFill="1" applyBorder="1"/>
    <xf numFmtId="4" fontId="6" fillId="6" borderId="4" xfId="0" applyNumberFormat="1" applyFont="1" applyFill="1" applyBorder="1"/>
    <xf numFmtId="0" fontId="0" fillId="0" borderId="0" xfId="0" applyFont="1" applyBorder="1"/>
    <xf numFmtId="4" fontId="11" fillId="0" borderId="0" xfId="0" applyNumberFormat="1" applyFont="1"/>
    <xf numFmtId="0" fontId="13" fillId="5" borderId="2" xfId="0" applyFont="1" applyFill="1" applyBorder="1"/>
    <xf numFmtId="0" fontId="15" fillId="0" borderId="1" xfId="0" applyFont="1" applyFill="1" applyBorder="1" applyAlignment="1">
      <alignment horizontal="left" vertical="justify"/>
    </xf>
    <xf numFmtId="0" fontId="15" fillId="0" borderId="2" xfId="0" applyFont="1" applyFill="1" applyBorder="1" applyAlignment="1">
      <alignment vertical="justify"/>
    </xf>
    <xf numFmtId="4" fontId="15" fillId="0" borderId="1" xfId="0" applyNumberFormat="1" applyFont="1" applyFill="1" applyBorder="1" applyAlignment="1">
      <alignment horizontal="center" vertical="justify"/>
    </xf>
    <xf numFmtId="0" fontId="2" fillId="0" borderId="0" xfId="0" applyFont="1" applyFill="1"/>
    <xf numFmtId="4" fontId="6" fillId="6" borderId="1" xfId="0" quotePrefix="1" applyNumberFormat="1" applyFont="1" applyFill="1" applyBorder="1"/>
    <xf numFmtId="4" fontId="16" fillId="6" borderId="1" xfId="1" applyNumberFormat="1" applyFont="1" applyFill="1" applyBorder="1" applyAlignment="1">
      <alignment horizontal="center"/>
    </xf>
    <xf numFmtId="0" fontId="2" fillId="0" borderId="3" xfId="0" applyFont="1" applyFill="1" applyBorder="1"/>
    <xf numFmtId="4" fontId="2" fillId="0" borderId="3" xfId="0" applyNumberFormat="1" applyFont="1" applyFill="1" applyBorder="1"/>
    <xf numFmtId="0" fontId="14" fillId="0" borderId="0" xfId="0" applyFont="1" applyAlignment="1"/>
    <xf numFmtId="4" fontId="2" fillId="6" borderId="3" xfId="0" applyNumberFormat="1" applyFont="1" applyFill="1" applyBorder="1"/>
    <xf numFmtId="4" fontId="6" fillId="6" borderId="1" xfId="0" quotePrefix="1" applyNumberFormat="1" applyFont="1" applyFill="1" applyBorder="1" applyAlignment="1">
      <alignment horizontal="right"/>
    </xf>
    <xf numFmtId="4" fontId="6" fillId="6" borderId="0" xfId="0" applyNumberFormat="1" applyFont="1" applyFill="1"/>
    <xf numFmtId="4" fontId="8" fillId="0" borderId="0" xfId="0" applyNumberFormat="1" applyFont="1" applyFill="1" applyBorder="1"/>
    <xf numFmtId="0" fontId="4" fillId="6" borderId="0" xfId="0" applyFont="1" applyFill="1"/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ASTOS/GASTOS%20ENERO-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 "/>
    </sheetNames>
    <sheetDataSet>
      <sheetData sheetId="0"/>
      <sheetData sheetId="1"/>
      <sheetData sheetId="2">
        <row r="255">
          <cell r="L255">
            <v>2958820076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7"/>
  <sheetViews>
    <sheetView workbookViewId="0">
      <selection activeCell="C7" sqref="C7"/>
    </sheetView>
  </sheetViews>
  <sheetFormatPr baseColWidth="10" defaultRowHeight="15" x14ac:dyDescent="0.25"/>
  <cols>
    <col min="1" max="1" width="8.140625" customWidth="1"/>
    <col min="2" max="2" width="30.7109375" customWidth="1"/>
    <col min="3" max="3" width="17.5703125" customWidth="1"/>
    <col min="4" max="4" width="16.28515625" customWidth="1"/>
    <col min="5" max="5" width="16.140625" customWidth="1"/>
    <col min="6" max="6" width="17.42578125" customWidth="1"/>
    <col min="7" max="7" width="16.28515625" customWidth="1"/>
    <col min="8" max="8" width="14.7109375" customWidth="1"/>
    <col min="9" max="10" width="16.42578125" bestFit="1" customWidth="1"/>
  </cols>
  <sheetData>
    <row r="1" spans="1:35" ht="21" customHeight="1" x14ac:dyDescent="0.25">
      <c r="A1" s="114" t="s">
        <v>0</v>
      </c>
      <c r="B1" s="114"/>
      <c r="C1" s="114"/>
      <c r="D1" s="114"/>
      <c r="E1" s="114"/>
      <c r="F1" s="114"/>
      <c r="G1" s="114"/>
      <c r="H1" s="11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9.5" customHeight="1" x14ac:dyDescent="0.25">
      <c r="A2" s="114" t="s">
        <v>25</v>
      </c>
      <c r="B2" s="114"/>
      <c r="C2" s="114"/>
      <c r="D2" s="114"/>
      <c r="E2" s="114"/>
      <c r="F2" s="114"/>
      <c r="G2" s="114"/>
      <c r="H2" s="11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x14ac:dyDescent="0.25">
      <c r="A3" s="2"/>
      <c r="C3" s="3"/>
      <c r="D3" s="3"/>
      <c r="E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31.5" customHeight="1" x14ac:dyDescent="0.25">
      <c r="A4" s="5" t="s">
        <v>1</v>
      </c>
      <c r="B4" s="6" t="s">
        <v>2</v>
      </c>
      <c r="C4" s="7" t="s">
        <v>3</v>
      </c>
      <c r="D4" s="7" t="s">
        <v>4</v>
      </c>
      <c r="E4" s="8" t="s">
        <v>5</v>
      </c>
      <c r="F4" s="9" t="s">
        <v>6</v>
      </c>
      <c r="G4" s="10" t="s">
        <v>7</v>
      </c>
      <c r="H4" s="7" t="s">
        <v>8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s="13" customFormat="1" ht="18.75" customHeight="1" x14ac:dyDescent="0.25">
      <c r="A5" s="11">
        <v>1</v>
      </c>
      <c r="B5" s="11" t="s">
        <v>9</v>
      </c>
      <c r="C5" s="12">
        <f t="shared" ref="C5:H5" si="0">+C7+C9+C15+C19+C22</f>
        <v>77826315725</v>
      </c>
      <c r="D5" s="12">
        <f t="shared" si="0"/>
        <v>77826315725</v>
      </c>
      <c r="E5" s="12">
        <f t="shared" si="0"/>
        <v>50975540320.490005</v>
      </c>
      <c r="F5" s="12">
        <f t="shared" si="0"/>
        <v>45839291850.75</v>
      </c>
      <c r="G5" s="12">
        <f t="shared" si="0"/>
        <v>26850775404.509998</v>
      </c>
      <c r="H5" s="12">
        <f t="shared" si="0"/>
        <v>5136248469.7399988</v>
      </c>
    </row>
    <row r="6" spans="1:35" s="13" customFormat="1" ht="9" customHeight="1" x14ac:dyDescent="0.25">
      <c r="A6" s="14"/>
      <c r="B6" s="14"/>
      <c r="C6" s="15"/>
      <c r="D6" s="15"/>
      <c r="E6" s="15"/>
      <c r="F6" s="15"/>
      <c r="G6" s="16"/>
      <c r="H6" s="17"/>
    </row>
    <row r="7" spans="1:35" s="23" customFormat="1" ht="13.5" customHeight="1" x14ac:dyDescent="0.2">
      <c r="A7" s="18" t="s">
        <v>10</v>
      </c>
      <c r="B7" s="18" t="s">
        <v>11</v>
      </c>
      <c r="C7" s="19">
        <v>4267354222</v>
      </c>
      <c r="D7" s="19">
        <v>4267354222</v>
      </c>
      <c r="E7" s="19">
        <v>4267354222</v>
      </c>
      <c r="F7" s="19">
        <v>4267354222</v>
      </c>
      <c r="G7" s="20"/>
      <c r="H7" s="21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</row>
    <row r="8" spans="1:35" ht="12" customHeight="1" x14ac:dyDescent="0.25">
      <c r="A8" s="25"/>
      <c r="B8" s="25"/>
      <c r="C8" s="25"/>
      <c r="D8" s="25"/>
      <c r="E8" s="25"/>
      <c r="F8" s="26"/>
      <c r="G8" s="27"/>
      <c r="H8" s="2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s="30" customFormat="1" x14ac:dyDescent="0.25">
      <c r="A9" s="28">
        <v>2</v>
      </c>
      <c r="B9" s="28" t="s">
        <v>12</v>
      </c>
      <c r="C9" s="29">
        <v>13345772753</v>
      </c>
      <c r="D9" s="29">
        <v>13345772753</v>
      </c>
      <c r="E9" s="29">
        <v>749275852.79999995</v>
      </c>
      <c r="F9" s="29">
        <v>830032461.05999994</v>
      </c>
      <c r="G9" s="29">
        <v>12596496900.200001</v>
      </c>
      <c r="H9" s="29">
        <v>-80756608.25999999</v>
      </c>
    </row>
    <row r="10" spans="1:35" s="39" customFormat="1" x14ac:dyDescent="0.25">
      <c r="A10" s="32">
        <v>21</v>
      </c>
      <c r="B10" s="32" t="s">
        <v>13</v>
      </c>
      <c r="C10" s="33">
        <v>10074792453</v>
      </c>
      <c r="D10" s="33">
        <v>10074792453</v>
      </c>
      <c r="E10" s="33">
        <v>313974320</v>
      </c>
      <c r="F10" s="33">
        <v>206297285</v>
      </c>
      <c r="G10" s="33">
        <v>9760818133</v>
      </c>
      <c r="H10" s="33">
        <v>107677035</v>
      </c>
    </row>
    <row r="11" spans="1:35" s="39" customFormat="1" x14ac:dyDescent="0.25">
      <c r="A11" s="32">
        <v>22</v>
      </c>
      <c r="B11" s="32" t="s">
        <v>14</v>
      </c>
      <c r="C11" s="33">
        <v>12704300</v>
      </c>
      <c r="D11" s="33">
        <v>12704300</v>
      </c>
      <c r="E11" s="33">
        <v>3269027</v>
      </c>
      <c r="F11" s="33">
        <v>1035162</v>
      </c>
      <c r="G11" s="33">
        <v>9435273</v>
      </c>
      <c r="H11" s="33">
        <v>2233865</v>
      </c>
      <c r="I11" s="40"/>
    </row>
    <row r="12" spans="1:35" s="39" customFormat="1" x14ac:dyDescent="0.25">
      <c r="A12" s="32">
        <v>23</v>
      </c>
      <c r="B12" s="32" t="s">
        <v>15</v>
      </c>
      <c r="C12" s="33">
        <v>2346403000</v>
      </c>
      <c r="D12" s="33">
        <v>2346403000</v>
      </c>
      <c r="E12" s="33">
        <v>1.9999999999999999E-6</v>
      </c>
      <c r="F12" s="33">
        <v>1.9999999999999999E-6</v>
      </c>
      <c r="G12" s="33">
        <v>2346402999.9999981</v>
      </c>
      <c r="H12" s="33">
        <v>0</v>
      </c>
    </row>
    <row r="13" spans="1:35" s="39" customFormat="1" x14ac:dyDescent="0.25">
      <c r="A13" s="32">
        <v>24</v>
      </c>
      <c r="B13" s="32" t="s">
        <v>16</v>
      </c>
      <c r="C13" s="33">
        <v>911873000</v>
      </c>
      <c r="D13" s="33">
        <v>911873000</v>
      </c>
      <c r="E13" s="33">
        <v>432032505.80000103</v>
      </c>
      <c r="F13" s="33">
        <v>622700014.05999994</v>
      </c>
      <c r="G13" s="33">
        <v>479840494.19999897</v>
      </c>
      <c r="H13" s="33">
        <v>-190667508.25999892</v>
      </c>
    </row>
    <row r="14" spans="1:35" s="31" customFormat="1" x14ac:dyDescent="0.25">
      <c r="A14" s="32"/>
      <c r="B14" s="32"/>
      <c r="C14" s="33"/>
      <c r="D14" s="33"/>
      <c r="E14" s="33"/>
      <c r="F14" s="33"/>
      <c r="G14" s="33"/>
      <c r="H14" s="33"/>
    </row>
    <row r="15" spans="1:35" s="34" customFormat="1" ht="12" x14ac:dyDescent="0.2">
      <c r="A15" s="28">
        <v>3</v>
      </c>
      <c r="B15" s="28" t="s">
        <v>17</v>
      </c>
      <c r="C15" s="29">
        <f t="shared" ref="C15:H15" si="1">+C16+C17</f>
        <v>24802298</v>
      </c>
      <c r="D15" s="29">
        <f t="shared" si="1"/>
        <v>24802298</v>
      </c>
      <c r="E15" s="29">
        <f t="shared" si="1"/>
        <v>4891095.2000019997</v>
      </c>
      <c r="F15" s="29">
        <f t="shared" si="1"/>
        <v>4891095.2000019997</v>
      </c>
      <c r="G15" s="29">
        <f t="shared" si="1"/>
        <v>19911202.799998</v>
      </c>
      <c r="H15" s="29">
        <f t="shared" si="1"/>
        <v>0</v>
      </c>
    </row>
    <row r="16" spans="1:35" s="38" customFormat="1" ht="12" x14ac:dyDescent="0.2">
      <c r="A16" s="32">
        <v>31</v>
      </c>
      <c r="B16" s="32" t="s">
        <v>18</v>
      </c>
      <c r="C16" s="33">
        <v>1000</v>
      </c>
      <c r="D16" s="33">
        <v>1000</v>
      </c>
      <c r="E16" s="33">
        <v>1.9999999999999999E-6</v>
      </c>
      <c r="F16" s="33">
        <v>1.9999999999999999E-6</v>
      </c>
      <c r="G16" s="33">
        <v>999.99999800000001</v>
      </c>
      <c r="H16" s="33">
        <v>0</v>
      </c>
    </row>
    <row r="17" spans="1:8" s="41" customFormat="1" x14ac:dyDescent="0.25">
      <c r="A17" s="32">
        <v>32</v>
      </c>
      <c r="B17" s="32" t="s">
        <v>19</v>
      </c>
      <c r="C17" s="33">
        <v>24801298</v>
      </c>
      <c r="D17" s="33">
        <v>24801298</v>
      </c>
      <c r="E17" s="33">
        <v>4891095.2</v>
      </c>
      <c r="F17" s="33">
        <v>4891095.2</v>
      </c>
      <c r="G17" s="33">
        <v>19910202.800000001</v>
      </c>
      <c r="H17" s="33">
        <v>0</v>
      </c>
    </row>
    <row r="18" spans="1:8" s="31" customFormat="1" x14ac:dyDescent="0.25">
      <c r="A18" s="32"/>
      <c r="B18" s="32"/>
      <c r="C18" s="33"/>
      <c r="D18" s="33"/>
      <c r="E18" s="33"/>
      <c r="F18" s="33"/>
      <c r="G18" s="33"/>
      <c r="H18" s="33"/>
    </row>
    <row r="19" spans="1:8" s="30" customFormat="1" x14ac:dyDescent="0.25">
      <c r="A19" s="28">
        <v>33</v>
      </c>
      <c r="B19" s="28" t="s">
        <v>20</v>
      </c>
      <c r="C19" s="29">
        <v>5217005078</v>
      </c>
      <c r="D19" s="29">
        <v>5217005078</v>
      </c>
      <c r="E19" s="29">
        <v>5217005078.000001</v>
      </c>
      <c r="F19" s="29">
        <v>1.9999999999999999E-6</v>
      </c>
      <c r="G19" s="29">
        <v>-9.5367431640625E-7</v>
      </c>
      <c r="H19" s="29">
        <v>5217005077.999999</v>
      </c>
    </row>
    <row r="20" spans="1:8" s="35" customFormat="1" ht="12" x14ac:dyDescent="0.2">
      <c r="A20" s="32">
        <v>3301</v>
      </c>
      <c r="B20" s="32" t="s">
        <v>21</v>
      </c>
      <c r="C20" s="33">
        <v>5217005078</v>
      </c>
      <c r="D20" s="33">
        <v>5217005078</v>
      </c>
      <c r="E20" s="33">
        <v>5217005078.000001</v>
      </c>
      <c r="F20" s="33">
        <v>1.9999999999999999E-6</v>
      </c>
      <c r="G20" s="33">
        <v>-9.5367431640625E-7</v>
      </c>
      <c r="H20" s="33">
        <v>5217005077.999999</v>
      </c>
    </row>
    <row r="21" spans="1:8" s="35" customFormat="1" ht="12" x14ac:dyDescent="0.2">
      <c r="A21" s="32"/>
      <c r="B21" s="32"/>
      <c r="C21" s="33"/>
      <c r="D21" s="33"/>
      <c r="E21" s="33"/>
      <c r="F21" s="33"/>
      <c r="G21" s="33"/>
      <c r="H21" s="33"/>
    </row>
    <row r="22" spans="1:8" s="36" customFormat="1" ht="12" x14ac:dyDescent="0.2">
      <c r="A22" s="28">
        <v>4</v>
      </c>
      <c r="B22" s="28" t="s">
        <v>22</v>
      </c>
      <c r="C22" s="29">
        <v>54971381374</v>
      </c>
      <c r="D22" s="29">
        <v>54971381374</v>
      </c>
      <c r="E22" s="29">
        <v>40737014072.489998</v>
      </c>
      <c r="F22" s="29">
        <v>40737014072.489998</v>
      </c>
      <c r="G22" s="29">
        <v>14234367301.510002</v>
      </c>
      <c r="H22" s="29">
        <v>0</v>
      </c>
    </row>
    <row r="23" spans="1:8" s="37" customFormat="1" ht="12" x14ac:dyDescent="0.2">
      <c r="A23" s="32">
        <v>41</v>
      </c>
      <c r="B23" s="32" t="s">
        <v>23</v>
      </c>
      <c r="C23" s="33">
        <v>53658752093</v>
      </c>
      <c r="D23" s="33">
        <v>53658752093</v>
      </c>
      <c r="E23" s="33">
        <v>39799203553.989998</v>
      </c>
      <c r="F23" s="33">
        <v>39799203553.989998</v>
      </c>
      <c r="G23" s="33">
        <v>13859548539.010002</v>
      </c>
      <c r="H23" s="33">
        <v>0</v>
      </c>
    </row>
    <row r="24" spans="1:8" s="39" customFormat="1" x14ac:dyDescent="0.25">
      <c r="A24" s="32">
        <v>42</v>
      </c>
      <c r="B24" s="32" t="s">
        <v>24</v>
      </c>
      <c r="C24" s="33">
        <v>1312629281</v>
      </c>
      <c r="D24" s="33">
        <v>1312629281</v>
      </c>
      <c r="E24" s="33">
        <v>937810518.50000095</v>
      </c>
      <c r="F24" s="33">
        <v>937810518.50000095</v>
      </c>
      <c r="G24" s="33">
        <v>374818762.49999905</v>
      </c>
      <c r="H24" s="33">
        <v>0</v>
      </c>
    </row>
    <row r="27" spans="1:8" x14ac:dyDescent="0.25">
      <c r="E27" s="3"/>
    </row>
  </sheetData>
  <mergeCells count="2">
    <mergeCell ref="A1:H1"/>
    <mergeCell ref="A2:H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6"/>
  <sheetViews>
    <sheetView workbookViewId="0">
      <selection activeCell="F26" sqref="F26"/>
    </sheetView>
  </sheetViews>
  <sheetFormatPr baseColWidth="10" defaultRowHeight="15" x14ac:dyDescent="0.25"/>
  <cols>
    <col min="1" max="1" width="7.140625" customWidth="1"/>
    <col min="2" max="2" width="30.140625" customWidth="1"/>
    <col min="3" max="3" width="16" customWidth="1"/>
    <col min="4" max="4" width="17.42578125" customWidth="1"/>
    <col min="5" max="6" width="16" customWidth="1"/>
    <col min="7" max="7" width="17.42578125" customWidth="1"/>
    <col min="8" max="9" width="16" customWidth="1"/>
    <col min="10" max="10" width="18.140625" customWidth="1"/>
    <col min="11" max="12" width="16" customWidth="1"/>
  </cols>
  <sheetData>
    <row r="1" spans="1:39" ht="21" customHeight="1" x14ac:dyDescent="0.25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39" ht="19.5" customHeight="1" x14ac:dyDescent="0.25">
      <c r="A2" s="114" t="s">
        <v>26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39" x14ac:dyDescent="0.25">
      <c r="A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1:39" ht="25.5" customHeight="1" x14ac:dyDescent="0.25">
      <c r="A4" s="42" t="s">
        <v>1</v>
      </c>
      <c r="B4" s="43" t="s">
        <v>2</v>
      </c>
      <c r="C4" s="7" t="s">
        <v>27</v>
      </c>
      <c r="D4" s="7" t="s">
        <v>4</v>
      </c>
      <c r="E4" s="44" t="s">
        <v>28</v>
      </c>
      <c r="F4" s="44" t="s">
        <v>29</v>
      </c>
      <c r="G4" s="44" t="s">
        <v>5</v>
      </c>
      <c r="H4" s="9" t="s">
        <v>30</v>
      </c>
      <c r="I4" s="9" t="s">
        <v>31</v>
      </c>
      <c r="J4" s="9" t="s">
        <v>6</v>
      </c>
      <c r="K4" s="7" t="s">
        <v>7</v>
      </c>
      <c r="L4" s="7" t="s">
        <v>8</v>
      </c>
    </row>
    <row r="5" spans="1:39" s="47" customFormat="1" ht="18.75" customHeight="1" x14ac:dyDescent="0.25">
      <c r="A5" s="45">
        <v>1</v>
      </c>
      <c r="B5" s="45" t="s">
        <v>9</v>
      </c>
      <c r="C5" s="46">
        <f t="shared" ref="C5:L5" si="0">+C7+C9+C15+C19+C22</f>
        <v>77826315725</v>
      </c>
      <c r="D5" s="46">
        <f t="shared" si="0"/>
        <v>139159424717.53</v>
      </c>
      <c r="E5" s="46">
        <f t="shared" si="0"/>
        <v>50975540320.489998</v>
      </c>
      <c r="F5" s="46">
        <f t="shared" si="0"/>
        <v>16155185815.850002</v>
      </c>
      <c r="G5" s="46">
        <f t="shared" si="0"/>
        <v>67130726136.339996</v>
      </c>
      <c r="H5" s="46">
        <f t="shared" si="0"/>
        <v>45839291850.75</v>
      </c>
      <c r="I5" s="46">
        <f t="shared" si="0"/>
        <v>14318206001.060003</v>
      </c>
      <c r="J5" s="46">
        <f t="shared" si="0"/>
        <v>60157497851.809998</v>
      </c>
      <c r="K5" s="46">
        <f t="shared" si="0"/>
        <v>72028698581.189987</v>
      </c>
      <c r="L5" s="46">
        <f t="shared" si="0"/>
        <v>6973228284.5299978</v>
      </c>
    </row>
    <row r="6" spans="1:39" s="51" customFormat="1" ht="12" customHeight="1" x14ac:dyDescent="0.25">
      <c r="A6" s="48"/>
      <c r="B6" s="49"/>
      <c r="C6" s="50"/>
      <c r="D6" s="50"/>
      <c r="E6" s="50"/>
      <c r="F6" s="50"/>
      <c r="G6" s="50"/>
      <c r="H6" s="50"/>
      <c r="I6" s="50"/>
      <c r="J6" s="50"/>
      <c r="K6" s="50"/>
      <c r="L6" s="50"/>
    </row>
    <row r="7" spans="1:39" s="54" customFormat="1" ht="15.75" customHeight="1" x14ac:dyDescent="0.2">
      <c r="A7" s="64" t="s">
        <v>10</v>
      </c>
      <c r="B7" s="52" t="s">
        <v>11</v>
      </c>
      <c r="C7" s="53">
        <v>4267354222</v>
      </c>
      <c r="D7" s="53">
        <v>13069633776.790001</v>
      </c>
      <c r="E7" s="53">
        <v>4267354222</v>
      </c>
      <c r="F7" s="53">
        <v>8802279554.7900009</v>
      </c>
      <c r="G7" s="53">
        <v>13069633776.790001</v>
      </c>
      <c r="H7" s="53">
        <v>4267354222</v>
      </c>
      <c r="I7" s="53">
        <v>8802279554.7900009</v>
      </c>
      <c r="J7" s="53">
        <v>13069633776.790001</v>
      </c>
      <c r="K7" s="53">
        <v>0</v>
      </c>
      <c r="L7" s="53">
        <v>0</v>
      </c>
    </row>
    <row r="8" spans="1:39" s="61" customFormat="1" ht="11.25" customHeight="1" x14ac:dyDescent="0.2">
      <c r="A8" s="55"/>
      <c r="B8" s="24"/>
      <c r="C8" s="56"/>
      <c r="D8" s="56"/>
      <c r="E8" s="56"/>
      <c r="F8" s="56"/>
      <c r="G8" s="56"/>
      <c r="H8" s="56"/>
      <c r="I8" s="57"/>
      <c r="J8" s="56"/>
      <c r="K8" s="58"/>
      <c r="L8" s="58"/>
      <c r="M8" s="60"/>
      <c r="N8" s="60"/>
      <c r="O8" s="59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</row>
    <row r="9" spans="1:39" s="30" customFormat="1" x14ac:dyDescent="0.25">
      <c r="A9" s="21">
        <v>2</v>
      </c>
      <c r="B9" s="21" t="s">
        <v>12</v>
      </c>
      <c r="C9" s="19">
        <v>13345772753</v>
      </c>
      <c r="D9" s="19">
        <v>13388731834.629999</v>
      </c>
      <c r="E9" s="19">
        <v>749275852.79999995</v>
      </c>
      <c r="F9" s="19">
        <v>3314078889.73</v>
      </c>
      <c r="G9" s="19">
        <v>4063354742.5299997</v>
      </c>
      <c r="H9" s="19">
        <v>830032461.05999994</v>
      </c>
      <c r="I9" s="19">
        <v>2787040592.9000001</v>
      </c>
      <c r="J9" s="19">
        <v>3617073053.96</v>
      </c>
      <c r="K9" s="19">
        <v>9325377092.0999985</v>
      </c>
      <c r="L9" s="19">
        <v>446281688.56999969</v>
      </c>
      <c r="M9" s="47"/>
      <c r="N9" s="47"/>
    </row>
    <row r="10" spans="1:39" s="39" customFormat="1" ht="13.5" customHeight="1" x14ac:dyDescent="0.25">
      <c r="A10" s="62">
        <v>21</v>
      </c>
      <c r="B10" s="62" t="s">
        <v>13</v>
      </c>
      <c r="C10" s="63">
        <v>10074792453</v>
      </c>
      <c r="D10" s="63">
        <v>10074792453</v>
      </c>
      <c r="E10" s="63">
        <v>313974320</v>
      </c>
      <c r="F10" s="63">
        <v>2131896485</v>
      </c>
      <c r="G10" s="63">
        <v>2445870805</v>
      </c>
      <c r="H10" s="63">
        <v>206297285</v>
      </c>
      <c r="I10" s="63">
        <v>2110264469</v>
      </c>
      <c r="J10" s="63">
        <v>2316561754</v>
      </c>
      <c r="K10" s="63">
        <v>7628921648</v>
      </c>
      <c r="L10" s="63">
        <v>129309051</v>
      </c>
    </row>
    <row r="11" spans="1:39" s="39" customFormat="1" ht="13.5" customHeight="1" x14ac:dyDescent="0.25">
      <c r="A11" s="32">
        <v>22</v>
      </c>
      <c r="B11" s="32" t="s">
        <v>14</v>
      </c>
      <c r="C11" s="33">
        <v>12704300</v>
      </c>
      <c r="D11" s="33">
        <v>12704300</v>
      </c>
      <c r="E11" s="33">
        <v>3269027</v>
      </c>
      <c r="F11" s="33">
        <v>4955040</v>
      </c>
      <c r="G11" s="33">
        <v>8224067</v>
      </c>
      <c r="H11" s="33">
        <v>1035162</v>
      </c>
      <c r="I11" s="33">
        <v>2965798</v>
      </c>
      <c r="J11" s="33">
        <v>4000960</v>
      </c>
      <c r="K11" s="33">
        <v>4480233</v>
      </c>
      <c r="L11" s="33">
        <v>4223107</v>
      </c>
    </row>
    <row r="12" spans="1:39" s="39" customFormat="1" ht="13.5" customHeight="1" x14ac:dyDescent="0.25">
      <c r="A12" s="32">
        <v>23</v>
      </c>
      <c r="B12" s="32" t="s">
        <v>15</v>
      </c>
      <c r="C12" s="33">
        <v>2346403000</v>
      </c>
      <c r="D12" s="33">
        <v>2346403000</v>
      </c>
      <c r="E12" s="33">
        <v>9.9999999999999995E-7</v>
      </c>
      <c r="F12" s="33">
        <v>654427788.89999998</v>
      </c>
      <c r="G12" s="33">
        <v>654427788.90000093</v>
      </c>
      <c r="H12" s="33">
        <v>9.9999999999999995E-7</v>
      </c>
      <c r="I12" s="33">
        <v>654427788.89999998</v>
      </c>
      <c r="J12" s="33">
        <v>654427788.90000093</v>
      </c>
      <c r="K12" s="33">
        <v>1691975211.099999</v>
      </c>
      <c r="L12" s="33">
        <v>0</v>
      </c>
    </row>
    <row r="13" spans="1:39" s="39" customFormat="1" ht="13.5" customHeight="1" x14ac:dyDescent="0.25">
      <c r="A13" s="32">
        <v>24</v>
      </c>
      <c r="B13" s="32" t="s">
        <v>16</v>
      </c>
      <c r="C13" s="33">
        <v>911873000</v>
      </c>
      <c r="D13" s="33">
        <v>954832081.63000011</v>
      </c>
      <c r="E13" s="33">
        <v>432032505.80000001</v>
      </c>
      <c r="F13" s="33">
        <v>522799575.82999998</v>
      </c>
      <c r="G13" s="33">
        <v>954832081.63</v>
      </c>
      <c r="H13" s="33">
        <v>622700014.05999994</v>
      </c>
      <c r="I13" s="33">
        <v>19382537</v>
      </c>
      <c r="J13" s="33">
        <v>642082551.05999994</v>
      </c>
      <c r="K13" s="33">
        <v>1.1920928955078125E-7</v>
      </c>
      <c r="L13" s="33">
        <v>312749530.57000005</v>
      </c>
    </row>
    <row r="14" spans="1:39" x14ac:dyDescent="0.25">
      <c r="A14" s="32"/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1:39" s="30" customFormat="1" x14ac:dyDescent="0.25">
      <c r="A15" s="28">
        <v>3</v>
      </c>
      <c r="B15" s="28" t="s">
        <v>17</v>
      </c>
      <c r="C15" s="29">
        <f t="shared" ref="C15:L15" si="1">+C16+C17</f>
        <v>24802298</v>
      </c>
      <c r="D15" s="29">
        <f t="shared" si="1"/>
        <v>24802298</v>
      </c>
      <c r="E15" s="29">
        <f t="shared" si="1"/>
        <v>4891095.2000010004</v>
      </c>
      <c r="F15" s="29">
        <f t="shared" si="1"/>
        <v>5441657.3700010013</v>
      </c>
      <c r="G15" s="29">
        <f t="shared" si="1"/>
        <v>10332752.570002001</v>
      </c>
      <c r="H15" s="29">
        <f t="shared" si="1"/>
        <v>4891095.2000010004</v>
      </c>
      <c r="I15" s="29">
        <f t="shared" si="1"/>
        <v>5441657.3700010013</v>
      </c>
      <c r="J15" s="29">
        <f t="shared" si="1"/>
        <v>10332752.570002001</v>
      </c>
      <c r="K15" s="29">
        <f t="shared" si="1"/>
        <v>14469545.429997999</v>
      </c>
      <c r="L15" s="29">
        <f t="shared" si="1"/>
        <v>0</v>
      </c>
    </row>
    <row r="16" spans="1:39" s="39" customFormat="1" x14ac:dyDescent="0.25">
      <c r="A16" s="32">
        <v>31</v>
      </c>
      <c r="B16" s="32" t="s">
        <v>18</v>
      </c>
      <c r="C16" s="33">
        <v>1000</v>
      </c>
      <c r="D16" s="33">
        <v>1000</v>
      </c>
      <c r="E16" s="33">
        <v>9.9999999999999995E-7</v>
      </c>
      <c r="F16" s="33">
        <v>9.9999999999999995E-7</v>
      </c>
      <c r="G16" s="33">
        <v>1.9999999999999999E-6</v>
      </c>
      <c r="H16" s="33">
        <v>9.9999999999999995E-7</v>
      </c>
      <c r="I16" s="33">
        <v>9.9999999999999995E-7</v>
      </c>
      <c r="J16" s="33">
        <v>1.9999999999999999E-6</v>
      </c>
      <c r="K16" s="33">
        <v>999.99999800000001</v>
      </c>
      <c r="L16" s="33">
        <v>0</v>
      </c>
    </row>
    <row r="17" spans="1:12" s="39" customFormat="1" x14ac:dyDescent="0.25">
      <c r="A17" s="32">
        <v>32</v>
      </c>
      <c r="B17" s="32" t="s">
        <v>19</v>
      </c>
      <c r="C17" s="33">
        <v>24801298</v>
      </c>
      <c r="D17" s="33">
        <v>24801298</v>
      </c>
      <c r="E17" s="33">
        <v>4891095.2</v>
      </c>
      <c r="F17" s="33">
        <v>5441657.370000001</v>
      </c>
      <c r="G17" s="33">
        <v>10332752.57</v>
      </c>
      <c r="H17" s="33">
        <v>4891095.2</v>
      </c>
      <c r="I17" s="33">
        <v>5441657.370000001</v>
      </c>
      <c r="J17" s="33">
        <v>10332752.57</v>
      </c>
      <c r="K17" s="33">
        <v>14468545.43</v>
      </c>
      <c r="L17" s="33">
        <v>0</v>
      </c>
    </row>
    <row r="18" spans="1:12" x14ac:dyDescent="0.25">
      <c r="A18" s="32"/>
      <c r="B18" s="32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2" s="30" customFormat="1" x14ac:dyDescent="0.25">
      <c r="A19" s="28">
        <v>33</v>
      </c>
      <c r="B19" s="28" t="s">
        <v>20</v>
      </c>
      <c r="C19" s="29">
        <v>5217005078</v>
      </c>
      <c r="D19" s="29">
        <v>6526946595.9599991</v>
      </c>
      <c r="E19" s="29">
        <v>5217005078</v>
      </c>
      <c r="F19" s="29">
        <v>1309941517.96</v>
      </c>
      <c r="G19" s="29">
        <v>6526946595.96</v>
      </c>
      <c r="H19" s="29">
        <v>9.9999999999999995E-7</v>
      </c>
      <c r="I19" s="29">
        <v>9.9999999999999995E-7</v>
      </c>
      <c r="J19" s="29">
        <v>1.9999999999999999E-6</v>
      </c>
      <c r="K19" s="29">
        <v>-9.5367431640625E-7</v>
      </c>
      <c r="L19" s="29">
        <v>6526946595.9599981</v>
      </c>
    </row>
    <row r="20" spans="1:12" x14ac:dyDescent="0.25">
      <c r="A20" s="32">
        <v>3301</v>
      </c>
      <c r="B20" s="32" t="s">
        <v>21</v>
      </c>
      <c r="C20" s="33">
        <v>5217005078</v>
      </c>
      <c r="D20" s="33">
        <v>6526946595.9599991</v>
      </c>
      <c r="E20" s="33">
        <v>5217005078</v>
      </c>
      <c r="F20" s="33">
        <v>1309941517.96</v>
      </c>
      <c r="G20" s="33">
        <v>6526946595.96</v>
      </c>
      <c r="H20" s="33">
        <v>9.9999999999999995E-7</v>
      </c>
      <c r="I20" s="33">
        <v>9.9999999999999995E-7</v>
      </c>
      <c r="J20" s="33">
        <v>1.9999999999999999E-6</v>
      </c>
      <c r="K20" s="33">
        <v>-9.5367431640625E-7</v>
      </c>
      <c r="L20" s="33">
        <v>6526946595.9599981</v>
      </c>
    </row>
    <row r="21" spans="1:12" x14ac:dyDescent="0.25">
      <c r="A21" s="32"/>
      <c r="B21" s="32"/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spans="1:12" s="30" customFormat="1" x14ac:dyDescent="0.25">
      <c r="A22" s="28">
        <v>4</v>
      </c>
      <c r="B22" s="28" t="s">
        <v>22</v>
      </c>
      <c r="C22" s="29">
        <v>54971381374</v>
      </c>
      <c r="D22" s="29">
        <v>106149310212.14999</v>
      </c>
      <c r="E22" s="29">
        <v>40737014072.489998</v>
      </c>
      <c r="F22" s="29">
        <v>2723444196</v>
      </c>
      <c r="G22" s="29">
        <v>43460458268.489998</v>
      </c>
      <c r="H22" s="29">
        <v>40737014072.489998</v>
      </c>
      <c r="I22" s="29">
        <v>2723444196</v>
      </c>
      <c r="J22" s="29">
        <v>43460458268.489998</v>
      </c>
      <c r="K22" s="29">
        <v>62688851943.659996</v>
      </c>
      <c r="L22" s="29">
        <v>0</v>
      </c>
    </row>
    <row r="23" spans="1:12" s="39" customFormat="1" x14ac:dyDescent="0.25">
      <c r="A23" s="32">
        <v>41</v>
      </c>
      <c r="B23" s="32" t="s">
        <v>23</v>
      </c>
      <c r="C23" s="33">
        <v>53658752093</v>
      </c>
      <c r="D23" s="33">
        <v>104836680931.14999</v>
      </c>
      <c r="E23" s="33">
        <v>39799203553.989998</v>
      </c>
      <c r="F23" s="33">
        <v>2723444196</v>
      </c>
      <c r="G23" s="33">
        <v>42522647749.989998</v>
      </c>
      <c r="H23" s="33">
        <v>39799203553.989998</v>
      </c>
      <c r="I23" s="33">
        <v>2723444196</v>
      </c>
      <c r="J23" s="33">
        <v>42522647749.989998</v>
      </c>
      <c r="K23" s="33">
        <v>62314033181.159996</v>
      </c>
      <c r="L23" s="33">
        <v>0</v>
      </c>
    </row>
    <row r="24" spans="1:12" s="39" customFormat="1" x14ac:dyDescent="0.25">
      <c r="A24" s="32">
        <v>42</v>
      </c>
      <c r="B24" s="32" t="s">
        <v>24</v>
      </c>
      <c r="C24" s="33">
        <v>1312629281</v>
      </c>
      <c r="D24" s="33">
        <v>1312629281</v>
      </c>
      <c r="E24" s="33">
        <v>937810518.5</v>
      </c>
      <c r="F24" s="33">
        <v>9.9999999999999995E-7</v>
      </c>
      <c r="G24" s="33">
        <v>937810518.50000095</v>
      </c>
      <c r="H24" s="33">
        <v>937810518.5</v>
      </c>
      <c r="I24" s="33">
        <v>9.9999999999999995E-7</v>
      </c>
      <c r="J24" s="33">
        <v>937810518.50000095</v>
      </c>
      <c r="K24" s="33">
        <v>374818762.49999905</v>
      </c>
      <c r="L24" s="33">
        <v>0</v>
      </c>
    </row>
    <row r="26" spans="1:12" x14ac:dyDescent="0.25">
      <c r="I26" s="3"/>
    </row>
  </sheetData>
  <mergeCells count="2">
    <mergeCell ref="A1:L1"/>
    <mergeCell ref="A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opLeftCell="A4" workbookViewId="0">
      <pane ySplit="1200" topLeftCell="A22" activePane="bottomLeft"/>
      <selection activeCell="F20" sqref="F19:F20"/>
      <selection pane="bottomLeft" activeCell="G28" sqref="G28"/>
    </sheetView>
  </sheetViews>
  <sheetFormatPr baseColWidth="10" defaultRowHeight="15" x14ac:dyDescent="0.25"/>
  <cols>
    <col min="1" max="1" width="10.140625" style="86" customWidth="1"/>
    <col min="2" max="2" width="42" style="86" customWidth="1"/>
    <col min="3" max="6" width="18.7109375" style="87" customWidth="1"/>
    <col min="7" max="7" width="16.5703125" style="87" customWidth="1"/>
    <col min="8" max="8" width="16.42578125" bestFit="1" customWidth="1"/>
  </cols>
  <sheetData>
    <row r="1" spans="1:18" ht="15.75" x14ac:dyDescent="0.25">
      <c r="A1" s="114" t="s">
        <v>0</v>
      </c>
      <c r="B1" s="114"/>
      <c r="C1" s="114"/>
      <c r="D1" s="114"/>
      <c r="E1" s="114"/>
      <c r="F1" s="114"/>
      <c r="G1" s="114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18" ht="18" x14ac:dyDescent="0.25">
      <c r="A2" s="115" t="s">
        <v>56</v>
      </c>
      <c r="B2" s="115"/>
      <c r="C2" s="115"/>
      <c r="D2" s="115"/>
      <c r="E2" s="115"/>
      <c r="F2" s="115"/>
      <c r="G2" s="11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8" x14ac:dyDescent="0.25">
      <c r="A3" s="2"/>
      <c r="B3"/>
      <c r="C3" s="3"/>
      <c r="D3" s="3"/>
      <c r="E3" s="3"/>
      <c r="F3" s="3"/>
      <c r="G3" s="3"/>
      <c r="H3" s="89"/>
      <c r="I3" s="65"/>
      <c r="J3" s="65"/>
      <c r="K3" s="65"/>
      <c r="L3" s="65"/>
      <c r="M3" s="65"/>
      <c r="N3" s="65"/>
      <c r="O3" s="65"/>
      <c r="P3" s="65"/>
      <c r="Q3" s="65"/>
      <c r="R3" s="65"/>
    </row>
    <row r="4" spans="1:18" ht="30" x14ac:dyDescent="0.25">
      <c r="A4" s="66" t="s">
        <v>1</v>
      </c>
      <c r="B4" s="67" t="s">
        <v>2</v>
      </c>
      <c r="C4" s="68" t="s">
        <v>32</v>
      </c>
      <c r="D4" s="7" t="s">
        <v>33</v>
      </c>
      <c r="E4" s="69" t="s">
        <v>34</v>
      </c>
      <c r="F4" s="68" t="s">
        <v>35</v>
      </c>
      <c r="G4" s="70" t="s">
        <v>36</v>
      </c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</row>
    <row r="5" spans="1:18" s="74" customFormat="1" ht="18" customHeight="1" x14ac:dyDescent="0.2">
      <c r="A5" s="71">
        <v>0</v>
      </c>
      <c r="B5" s="71" t="s">
        <v>37</v>
      </c>
      <c r="C5" s="72">
        <f>+C6+C11+C15+C20+C25+C27</f>
        <v>77826315725</v>
      </c>
      <c r="D5" s="72">
        <f t="shared" ref="D5:G5" si="0">+D6+D11+D15+D20+D25+D27</f>
        <v>77826315725</v>
      </c>
      <c r="E5" s="72">
        <f t="shared" si="0"/>
        <v>38235323907.770004</v>
      </c>
      <c r="F5" s="72">
        <f t="shared" si="0"/>
        <v>39590991817.229988</v>
      </c>
      <c r="G5" s="72">
        <f t="shared" si="0"/>
        <v>4536098143.9799995</v>
      </c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</row>
    <row r="6" spans="1:18" s="30" customFormat="1" ht="16.5" customHeight="1" x14ac:dyDescent="0.25">
      <c r="A6" s="75">
        <v>5</v>
      </c>
      <c r="B6" s="75" t="s">
        <v>38</v>
      </c>
      <c r="C6" s="76">
        <f>+C7+C8+C9</f>
        <v>5531396545</v>
      </c>
      <c r="D6" s="76">
        <f>+D7+D8+D9</f>
        <v>5531396545</v>
      </c>
      <c r="E6" s="76">
        <f>+E7+E8+E9</f>
        <v>2178709305</v>
      </c>
      <c r="F6" s="76">
        <f>+F7+F8+F9</f>
        <v>3352687240</v>
      </c>
      <c r="G6" s="76">
        <f>+G7+G8+G9</f>
        <v>595279008</v>
      </c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</row>
    <row r="7" spans="1:18" s="39" customFormat="1" x14ac:dyDescent="0.25">
      <c r="A7" s="78">
        <v>51</v>
      </c>
      <c r="B7" s="78" t="s">
        <v>39</v>
      </c>
      <c r="C7" s="79">
        <v>3514637042</v>
      </c>
      <c r="D7" s="79">
        <v>3514637042</v>
      </c>
      <c r="E7" s="79">
        <v>1325822339</v>
      </c>
      <c r="F7" s="79">
        <v>2188814703</v>
      </c>
      <c r="G7" s="79">
        <v>438557095</v>
      </c>
    </row>
    <row r="8" spans="1:18" s="39" customFormat="1" x14ac:dyDescent="0.25">
      <c r="A8" s="78">
        <v>52</v>
      </c>
      <c r="B8" s="78" t="s">
        <v>40</v>
      </c>
      <c r="C8" s="79">
        <v>1826025753</v>
      </c>
      <c r="D8" s="79">
        <v>1826025753</v>
      </c>
      <c r="E8" s="79">
        <v>852886966</v>
      </c>
      <c r="F8" s="79">
        <v>973138787</v>
      </c>
      <c r="G8" s="79">
        <v>156721913</v>
      </c>
      <c r="H8" s="40"/>
    </row>
    <row r="9" spans="1:18" s="39" customFormat="1" x14ac:dyDescent="0.25">
      <c r="A9" s="78">
        <v>53</v>
      </c>
      <c r="B9" s="78" t="s">
        <v>41</v>
      </c>
      <c r="C9" s="79">
        <v>190733750</v>
      </c>
      <c r="D9" s="79">
        <v>190733750</v>
      </c>
      <c r="E9" s="79">
        <v>0</v>
      </c>
      <c r="F9" s="79">
        <v>190733750</v>
      </c>
      <c r="G9" s="79">
        <v>0</v>
      </c>
    </row>
    <row r="10" spans="1:18" x14ac:dyDescent="0.25">
      <c r="A10" s="78"/>
      <c r="B10" s="78"/>
      <c r="C10" s="79"/>
      <c r="D10" s="79"/>
      <c r="E10" s="79"/>
      <c r="F10" s="79">
        <f>+'[1]MARZO '!$L$255</f>
        <v>2958820076</v>
      </c>
      <c r="G10" s="79"/>
    </row>
    <row r="11" spans="1:18" s="84" customFormat="1" ht="21" customHeight="1" x14ac:dyDescent="0.2">
      <c r="A11" s="80">
        <v>6</v>
      </c>
      <c r="B11" s="80" t="s">
        <v>42</v>
      </c>
      <c r="C11" s="81">
        <f>+C12+C13</f>
        <v>4125051414</v>
      </c>
      <c r="D11" s="81">
        <f>+D12+D13</f>
        <v>4125051414</v>
      </c>
      <c r="E11" s="81">
        <f>+E12+E13</f>
        <v>1166231338</v>
      </c>
      <c r="F11" s="81">
        <f>+F12+F13</f>
        <v>2958820076</v>
      </c>
      <c r="G11" s="81">
        <f>+G12+G13</f>
        <v>15000000</v>
      </c>
      <c r="H11" s="82"/>
      <c r="I11" s="83"/>
      <c r="J11" s="83"/>
      <c r="K11" s="83"/>
      <c r="L11" s="83"/>
      <c r="M11" s="83"/>
      <c r="N11" s="83"/>
    </row>
    <row r="12" spans="1:18" s="39" customFormat="1" x14ac:dyDescent="0.25">
      <c r="A12" s="78">
        <v>611</v>
      </c>
      <c r="B12" s="78" t="s">
        <v>43</v>
      </c>
      <c r="C12" s="79">
        <v>3989051414</v>
      </c>
      <c r="D12" s="79">
        <v>3989051414</v>
      </c>
      <c r="E12" s="79">
        <v>1122672950</v>
      </c>
      <c r="F12" s="79">
        <v>2866378464</v>
      </c>
      <c r="G12" s="79">
        <v>0</v>
      </c>
    </row>
    <row r="13" spans="1:18" s="39" customFormat="1" x14ac:dyDescent="0.25">
      <c r="A13" s="78">
        <v>612</v>
      </c>
      <c r="B13" s="78" t="s">
        <v>44</v>
      </c>
      <c r="C13" s="79">
        <v>136000000</v>
      </c>
      <c r="D13" s="79">
        <v>136000000</v>
      </c>
      <c r="E13" s="79">
        <v>43558388</v>
      </c>
      <c r="F13" s="79">
        <v>92441612</v>
      </c>
      <c r="G13" s="79">
        <v>15000000</v>
      </c>
      <c r="H13" s="40"/>
    </row>
    <row r="14" spans="1:18" x14ac:dyDescent="0.25">
      <c r="A14" s="78"/>
      <c r="B14" s="78"/>
      <c r="C14" s="79"/>
      <c r="D14" s="79"/>
      <c r="E14" s="79"/>
      <c r="F14" s="79"/>
      <c r="G14" s="79"/>
    </row>
    <row r="15" spans="1:18" s="30" customFormat="1" x14ac:dyDescent="0.25">
      <c r="A15" s="80">
        <v>71</v>
      </c>
      <c r="B15" s="80" t="s">
        <v>45</v>
      </c>
      <c r="C15" s="81">
        <v>2802254092</v>
      </c>
      <c r="D15" s="81">
        <v>2802254092</v>
      </c>
      <c r="E15" s="81">
        <v>41479155.280000001</v>
      </c>
      <c r="F15" s="81">
        <v>2760774936.7199998</v>
      </c>
      <c r="G15" s="81">
        <v>1040000</v>
      </c>
    </row>
    <row r="16" spans="1:18" s="39" customFormat="1" x14ac:dyDescent="0.25">
      <c r="A16" s="78">
        <v>711</v>
      </c>
      <c r="B16" s="78" t="s">
        <v>46</v>
      </c>
      <c r="C16" s="79">
        <v>110000000</v>
      </c>
      <c r="D16" s="79">
        <v>110000000</v>
      </c>
      <c r="E16" s="79">
        <v>41479155.280000001</v>
      </c>
      <c r="F16" s="79">
        <v>68520844.719999999</v>
      </c>
      <c r="G16" s="79">
        <v>1040000</v>
      </c>
      <c r="H16" s="40"/>
    </row>
    <row r="17" spans="1:14" s="39" customFormat="1" x14ac:dyDescent="0.25">
      <c r="A17" s="78">
        <v>712</v>
      </c>
      <c r="B17" s="78" t="s">
        <v>47</v>
      </c>
      <c r="C17" s="79">
        <v>50000000</v>
      </c>
      <c r="D17" s="79">
        <v>50000000</v>
      </c>
      <c r="E17" s="79">
        <v>0</v>
      </c>
      <c r="F17" s="79">
        <v>50000000</v>
      </c>
      <c r="G17" s="79">
        <v>0</v>
      </c>
    </row>
    <row r="18" spans="1:14" s="39" customFormat="1" x14ac:dyDescent="0.25">
      <c r="A18" s="78">
        <v>713</v>
      </c>
      <c r="B18" s="78" t="s">
        <v>48</v>
      </c>
      <c r="C18" s="79">
        <v>2642254092</v>
      </c>
      <c r="D18" s="79">
        <v>2642254092</v>
      </c>
      <c r="E18" s="79">
        <v>0</v>
      </c>
      <c r="F18" s="79">
        <v>2642254092</v>
      </c>
      <c r="G18" s="79">
        <v>0</v>
      </c>
    </row>
    <row r="19" spans="1:14" x14ac:dyDescent="0.25">
      <c r="A19" s="78"/>
      <c r="B19" s="78"/>
      <c r="C19" s="79"/>
      <c r="D19" s="79"/>
      <c r="E19" s="79"/>
      <c r="F19" s="79"/>
      <c r="G19" s="79"/>
    </row>
    <row r="20" spans="1:14" x14ac:dyDescent="0.25">
      <c r="A20" s="85">
        <v>8</v>
      </c>
      <c r="B20" s="85" t="s">
        <v>49</v>
      </c>
      <c r="C20" s="81">
        <f>+C21+C22+C23</f>
        <v>5179227222</v>
      </c>
      <c r="D20" s="81">
        <f>+D21+D22+D23</f>
        <v>5179227222</v>
      </c>
      <c r="E20" s="81">
        <f>+E21+E22+E23</f>
        <v>3631822505.1199999</v>
      </c>
      <c r="F20" s="81">
        <f>+F21+F22+F23</f>
        <v>1547404716.8800001</v>
      </c>
      <c r="G20" s="81">
        <f>+G21+G22+G23</f>
        <v>432022660</v>
      </c>
      <c r="H20" s="65"/>
      <c r="I20" s="65"/>
      <c r="J20" s="65"/>
      <c r="K20" s="65"/>
      <c r="L20" s="65"/>
      <c r="M20" s="65"/>
      <c r="N20" s="65"/>
    </row>
    <row r="21" spans="1:14" s="39" customFormat="1" x14ac:dyDescent="0.25">
      <c r="A21" s="78">
        <v>81</v>
      </c>
      <c r="B21" s="78" t="s">
        <v>50</v>
      </c>
      <c r="C21" s="79">
        <v>1118309000</v>
      </c>
      <c r="D21" s="79">
        <v>1118309000</v>
      </c>
      <c r="E21" s="79">
        <v>284329392</v>
      </c>
      <c r="F21" s="79">
        <v>833979608</v>
      </c>
      <c r="G21" s="79">
        <v>209187995</v>
      </c>
      <c r="H21" s="40"/>
    </row>
    <row r="22" spans="1:14" s="39" customFormat="1" x14ac:dyDescent="0.25">
      <c r="A22" s="78">
        <v>82</v>
      </c>
      <c r="B22" s="78" t="s">
        <v>51</v>
      </c>
      <c r="C22" s="79">
        <v>277470000</v>
      </c>
      <c r="D22" s="79">
        <v>277470000</v>
      </c>
      <c r="E22" s="79">
        <v>200413051</v>
      </c>
      <c r="F22" s="79">
        <v>77056949</v>
      </c>
      <c r="G22" s="79">
        <v>152540000</v>
      </c>
    </row>
    <row r="23" spans="1:14" s="39" customFormat="1" x14ac:dyDescent="0.25">
      <c r="A23" s="78">
        <v>83</v>
      </c>
      <c r="B23" s="78" t="s">
        <v>52</v>
      </c>
      <c r="C23" s="79">
        <v>3783448222</v>
      </c>
      <c r="D23" s="79">
        <v>3783448222</v>
      </c>
      <c r="E23" s="79">
        <v>3147080062.1199999</v>
      </c>
      <c r="F23" s="79">
        <v>636368159.88000011</v>
      </c>
      <c r="G23" s="79">
        <v>70294665</v>
      </c>
    </row>
    <row r="24" spans="1:14" x14ac:dyDescent="0.25">
      <c r="A24" s="78"/>
      <c r="B24" s="78"/>
      <c r="C24" s="79"/>
      <c r="D24" s="79"/>
      <c r="E24" s="79"/>
      <c r="F24" s="79"/>
      <c r="G24" s="79"/>
    </row>
    <row r="25" spans="1:14" s="30" customFormat="1" x14ac:dyDescent="0.25">
      <c r="A25" s="80">
        <v>9</v>
      </c>
      <c r="B25" s="80" t="s">
        <v>53</v>
      </c>
      <c r="C25" s="81">
        <v>5217005078</v>
      </c>
      <c r="D25" s="81">
        <v>5217005078</v>
      </c>
      <c r="E25" s="81">
        <v>3069255035.5799999</v>
      </c>
      <c r="F25" s="81">
        <v>2147750042.4200001</v>
      </c>
      <c r="G25" s="81">
        <v>1107102920.98</v>
      </c>
    </row>
    <row r="26" spans="1:14" x14ac:dyDescent="0.25">
      <c r="A26" s="78"/>
      <c r="B26" s="78"/>
      <c r="C26" s="79"/>
      <c r="D26" s="79"/>
      <c r="E26" s="79"/>
      <c r="F26" s="79"/>
      <c r="G26" s="79"/>
    </row>
    <row r="27" spans="1:14" s="30" customFormat="1" ht="14.25" customHeight="1" x14ac:dyDescent="0.25">
      <c r="A27" s="80">
        <v>10</v>
      </c>
      <c r="B27" s="80" t="s">
        <v>54</v>
      </c>
      <c r="C27" s="81">
        <v>54971381373.999992</v>
      </c>
      <c r="D27" s="81">
        <v>54971381373.999992</v>
      </c>
      <c r="E27" s="81">
        <v>28147826568.790001</v>
      </c>
      <c r="F27" s="81">
        <v>26823554805.209991</v>
      </c>
      <c r="G27" s="81">
        <v>2385653555</v>
      </c>
    </row>
    <row r="28" spans="1:14" s="88" customFormat="1" x14ac:dyDescent="0.25">
      <c r="A28" s="78">
        <v>1001</v>
      </c>
      <c r="B28" s="32" t="s">
        <v>23</v>
      </c>
      <c r="C28" s="79">
        <v>53658752092.999992</v>
      </c>
      <c r="D28" s="79">
        <v>53658752092.999992</v>
      </c>
      <c r="E28" s="79">
        <v>27273249456.290001</v>
      </c>
      <c r="F28" s="79">
        <v>26385502636.709999</v>
      </c>
      <c r="G28" s="79">
        <v>2385653555</v>
      </c>
    </row>
    <row r="29" spans="1:14" s="39" customFormat="1" x14ac:dyDescent="0.25">
      <c r="A29" s="78">
        <v>1002</v>
      </c>
      <c r="B29" s="78" t="s">
        <v>55</v>
      </c>
      <c r="C29" s="79">
        <v>1312629281</v>
      </c>
      <c r="D29" s="79">
        <v>1312629281</v>
      </c>
      <c r="E29" s="79">
        <v>874577112.5</v>
      </c>
      <c r="F29" s="79">
        <v>438052168.5</v>
      </c>
      <c r="G29" s="79">
        <v>0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opLeftCell="A4" workbookViewId="0">
      <pane ySplit="1725" topLeftCell="A20" activePane="bottomLeft"/>
      <selection activeCell="G5" sqref="G5"/>
      <selection pane="bottomLeft" activeCell="K28" sqref="K28"/>
    </sheetView>
  </sheetViews>
  <sheetFormatPr baseColWidth="10" defaultRowHeight="15" x14ac:dyDescent="0.25"/>
  <cols>
    <col min="1" max="1" width="10" customWidth="1"/>
    <col min="2" max="2" width="28" customWidth="1"/>
    <col min="3" max="3" width="15.7109375" customWidth="1"/>
    <col min="4" max="4" width="18.7109375" customWidth="1"/>
    <col min="5" max="5" width="16" customWidth="1"/>
    <col min="6" max="6" width="15.28515625" customWidth="1"/>
    <col min="7" max="7" width="16.28515625" customWidth="1"/>
    <col min="8" max="8" width="16.42578125" customWidth="1"/>
    <col min="9" max="9" width="14.7109375" customWidth="1"/>
    <col min="10" max="10" width="15.5703125" customWidth="1"/>
    <col min="11" max="11" width="15.85546875" customWidth="1"/>
    <col min="12" max="12" width="15.28515625" bestFit="1" customWidth="1"/>
  </cols>
  <sheetData>
    <row r="1" spans="1:18" ht="15.75" x14ac:dyDescent="0.25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90"/>
    </row>
    <row r="2" spans="1:18" ht="18" x14ac:dyDescent="0.25">
      <c r="A2" s="115" t="s">
        <v>57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N2" s="3"/>
      <c r="O2" s="3"/>
    </row>
    <row r="3" spans="1:18" s="38" customFormat="1" ht="12" x14ac:dyDescent="0.2">
      <c r="A3" s="91"/>
      <c r="C3" s="4"/>
      <c r="D3" s="4"/>
      <c r="E3" s="4"/>
      <c r="F3" s="4"/>
      <c r="G3" s="4"/>
      <c r="H3" s="4"/>
      <c r="I3" s="4"/>
      <c r="J3" s="4"/>
      <c r="K3" s="4"/>
    </row>
    <row r="4" spans="1:18" ht="25.5" customHeight="1" x14ac:dyDescent="0.25">
      <c r="A4" s="42" t="s">
        <v>1</v>
      </c>
      <c r="B4" s="43" t="s">
        <v>2</v>
      </c>
      <c r="C4" s="7" t="s">
        <v>27</v>
      </c>
      <c r="D4" s="7" t="s">
        <v>33</v>
      </c>
      <c r="E4" s="44" t="s">
        <v>58</v>
      </c>
      <c r="F4" s="44" t="s">
        <v>59</v>
      </c>
      <c r="G4" s="44" t="s">
        <v>60</v>
      </c>
      <c r="H4" s="7" t="s">
        <v>7</v>
      </c>
      <c r="I4" s="9" t="s">
        <v>61</v>
      </c>
      <c r="J4" s="9" t="s">
        <v>62</v>
      </c>
      <c r="K4" s="9" t="s">
        <v>63</v>
      </c>
    </row>
    <row r="5" spans="1:18" s="94" customFormat="1" ht="18" customHeight="1" x14ac:dyDescent="0.2">
      <c r="A5" s="92">
        <v>0</v>
      </c>
      <c r="B5" s="92" t="s">
        <v>37</v>
      </c>
      <c r="C5" s="93">
        <f t="shared" ref="C5:K5" si="0">+C6+C11+C15+C20+C25+C27+C31</f>
        <v>77826315725</v>
      </c>
      <c r="D5" s="93">
        <f t="shared" si="0"/>
        <v>139159424717.53</v>
      </c>
      <c r="E5" s="93">
        <f t="shared" si="0"/>
        <v>38235323907.770004</v>
      </c>
      <c r="F5" s="93">
        <f t="shared" si="0"/>
        <v>7636066977.1800003</v>
      </c>
      <c r="G5" s="93">
        <f t="shared" si="0"/>
        <v>45871390884.949997</v>
      </c>
      <c r="H5" s="93">
        <f t="shared" si="0"/>
        <v>92322615214.660004</v>
      </c>
      <c r="I5" s="93">
        <f t="shared" si="0"/>
        <v>4536098143.9799995</v>
      </c>
      <c r="J5" s="93">
        <f t="shared" si="0"/>
        <v>14239147807.639999</v>
      </c>
      <c r="K5" s="93">
        <f t="shared" si="0"/>
        <v>18775245951.619999</v>
      </c>
    </row>
    <row r="6" spans="1:18" s="84" customFormat="1" ht="15.75" customHeight="1" x14ac:dyDescent="0.2">
      <c r="A6" s="95">
        <v>5</v>
      </c>
      <c r="B6" s="95" t="s">
        <v>38</v>
      </c>
      <c r="C6" s="96">
        <f t="shared" ref="C6:K6" si="1">+C7+C8+C9</f>
        <v>5531396545</v>
      </c>
      <c r="D6" s="96">
        <f t="shared" si="1"/>
        <v>5531396545</v>
      </c>
      <c r="E6" s="96">
        <f t="shared" si="1"/>
        <v>2178709305</v>
      </c>
      <c r="F6" s="96">
        <f t="shared" si="1"/>
        <v>1187535762</v>
      </c>
      <c r="G6" s="96">
        <f t="shared" si="1"/>
        <v>3366245067</v>
      </c>
      <c r="H6" s="96">
        <f t="shared" si="1"/>
        <v>2165151478</v>
      </c>
      <c r="I6" s="96">
        <f t="shared" si="1"/>
        <v>595279008</v>
      </c>
      <c r="J6" s="96">
        <f t="shared" si="1"/>
        <v>1294591609.6500001</v>
      </c>
      <c r="K6" s="96">
        <f t="shared" si="1"/>
        <v>1889870617.6500001</v>
      </c>
    </row>
    <row r="7" spans="1:18" s="39" customFormat="1" x14ac:dyDescent="0.25">
      <c r="A7" s="78">
        <v>51</v>
      </c>
      <c r="B7" s="78" t="s">
        <v>39</v>
      </c>
      <c r="C7" s="79">
        <v>3514637042</v>
      </c>
      <c r="D7" s="79">
        <v>3554578486</v>
      </c>
      <c r="E7" s="79">
        <v>1325822339</v>
      </c>
      <c r="F7" s="79">
        <v>888545519</v>
      </c>
      <c r="G7" s="79">
        <v>2214367858</v>
      </c>
      <c r="H7" s="79">
        <v>1340210628</v>
      </c>
      <c r="I7" s="79">
        <v>438557095</v>
      </c>
      <c r="J7" s="79">
        <v>943370895</v>
      </c>
      <c r="K7" s="79">
        <v>1381927990</v>
      </c>
      <c r="L7" s="40"/>
    </row>
    <row r="8" spans="1:18" s="39" customFormat="1" x14ac:dyDescent="0.25">
      <c r="A8" s="78">
        <v>52</v>
      </c>
      <c r="B8" s="78" t="s">
        <v>40</v>
      </c>
      <c r="C8" s="79">
        <v>1826025753</v>
      </c>
      <c r="D8" s="79">
        <v>1776525753</v>
      </c>
      <c r="E8" s="79">
        <v>852886966</v>
      </c>
      <c r="F8" s="79">
        <v>268256493</v>
      </c>
      <c r="G8" s="79">
        <v>1121143459</v>
      </c>
      <c r="H8" s="79">
        <v>655382294</v>
      </c>
      <c r="I8" s="79">
        <v>156721913</v>
      </c>
      <c r="J8" s="79">
        <v>341147637.64999998</v>
      </c>
      <c r="K8" s="79">
        <v>497869550.64999998</v>
      </c>
    </row>
    <row r="9" spans="1:18" s="39" customFormat="1" x14ac:dyDescent="0.25">
      <c r="A9" s="78">
        <v>53</v>
      </c>
      <c r="B9" s="78" t="s">
        <v>41</v>
      </c>
      <c r="C9" s="79">
        <v>190733750</v>
      </c>
      <c r="D9" s="79">
        <v>200292306</v>
      </c>
      <c r="E9" s="79">
        <v>0</v>
      </c>
      <c r="F9" s="79">
        <v>30733750</v>
      </c>
      <c r="G9" s="79">
        <v>30733750</v>
      </c>
      <c r="H9" s="79">
        <v>169558556</v>
      </c>
      <c r="I9" s="79">
        <v>0</v>
      </c>
      <c r="J9" s="79">
        <v>10073077</v>
      </c>
      <c r="K9" s="79">
        <v>10073077</v>
      </c>
    </row>
    <row r="10" spans="1:18" x14ac:dyDescent="0.25">
      <c r="A10" s="78"/>
      <c r="B10" s="78"/>
      <c r="C10" s="79"/>
      <c r="D10" s="79"/>
      <c r="E10" s="79"/>
      <c r="F10" s="79"/>
      <c r="G10" s="79"/>
      <c r="H10" s="79"/>
      <c r="I10" s="79"/>
      <c r="J10" s="79"/>
      <c r="K10" s="79"/>
      <c r="L10" s="3"/>
    </row>
    <row r="11" spans="1:18" s="84" customFormat="1" ht="15" customHeight="1" x14ac:dyDescent="0.2">
      <c r="A11" s="80">
        <v>6</v>
      </c>
      <c r="B11" s="80" t="s">
        <v>42</v>
      </c>
      <c r="C11" s="81">
        <f t="shared" ref="C11:K11" si="2">+C12+C13</f>
        <v>4125051414</v>
      </c>
      <c r="D11" s="81">
        <f t="shared" si="2"/>
        <v>4125051414</v>
      </c>
      <c r="E11" s="81">
        <f t="shared" si="2"/>
        <v>1166231338</v>
      </c>
      <c r="F11" s="81">
        <f t="shared" si="2"/>
        <v>237898171</v>
      </c>
      <c r="G11" s="81">
        <f t="shared" si="2"/>
        <v>1404129509</v>
      </c>
      <c r="H11" s="81">
        <f t="shared" si="2"/>
        <v>2720921905</v>
      </c>
      <c r="I11" s="81">
        <f t="shared" si="2"/>
        <v>15000000</v>
      </c>
      <c r="J11" s="81">
        <f t="shared" si="2"/>
        <v>442782001</v>
      </c>
      <c r="K11" s="81">
        <f t="shared" si="2"/>
        <v>457782001</v>
      </c>
      <c r="L11" s="82"/>
      <c r="M11" s="83"/>
      <c r="N11" s="83"/>
      <c r="O11" s="83"/>
      <c r="P11" s="83"/>
      <c r="Q11" s="83"/>
      <c r="R11" s="83"/>
    </row>
    <row r="12" spans="1:18" s="39" customFormat="1" x14ac:dyDescent="0.25">
      <c r="A12" s="78">
        <v>611</v>
      </c>
      <c r="B12" s="78" t="s">
        <v>43</v>
      </c>
      <c r="C12" s="79">
        <v>3989051414</v>
      </c>
      <c r="D12" s="79">
        <v>3989051414</v>
      </c>
      <c r="E12" s="79">
        <v>1122672950</v>
      </c>
      <c r="F12" s="79">
        <v>237898171</v>
      </c>
      <c r="G12" s="79">
        <v>1360571121</v>
      </c>
      <c r="H12" s="79">
        <v>2628480293</v>
      </c>
      <c r="I12" s="79">
        <v>0</v>
      </c>
      <c r="J12" s="79">
        <v>434710721</v>
      </c>
      <c r="K12" s="79">
        <v>434710721</v>
      </c>
    </row>
    <row r="13" spans="1:18" s="39" customFormat="1" x14ac:dyDescent="0.25">
      <c r="A13" s="78">
        <v>612</v>
      </c>
      <c r="B13" s="78" t="s">
        <v>44</v>
      </c>
      <c r="C13" s="79">
        <v>136000000</v>
      </c>
      <c r="D13" s="79">
        <v>136000000</v>
      </c>
      <c r="E13" s="79">
        <v>43558388</v>
      </c>
      <c r="F13" s="79">
        <v>0</v>
      </c>
      <c r="G13" s="79">
        <v>43558388</v>
      </c>
      <c r="H13" s="79">
        <v>92441612</v>
      </c>
      <c r="I13" s="79">
        <v>15000000</v>
      </c>
      <c r="J13" s="79">
        <v>8071280</v>
      </c>
      <c r="K13" s="79">
        <v>23071280</v>
      </c>
      <c r="M13" s="97"/>
    </row>
    <row r="14" spans="1:18" x14ac:dyDescent="0.25">
      <c r="A14" s="78"/>
      <c r="B14" s="78"/>
      <c r="C14" s="79"/>
      <c r="D14" s="79"/>
      <c r="E14" s="79"/>
      <c r="F14" s="79"/>
      <c r="G14" s="79"/>
      <c r="H14" s="79"/>
      <c r="I14" s="79"/>
      <c r="J14" s="79"/>
      <c r="K14" s="79"/>
    </row>
    <row r="15" spans="1:18" s="30" customFormat="1" x14ac:dyDescent="0.25">
      <c r="A15" s="80">
        <v>71</v>
      </c>
      <c r="B15" s="80" t="s">
        <v>45</v>
      </c>
      <c r="C15" s="81">
        <v>2802254092</v>
      </c>
      <c r="D15" s="81">
        <v>2802254092</v>
      </c>
      <c r="E15" s="81">
        <v>41479155.280000001</v>
      </c>
      <c r="F15" s="81">
        <v>52773175</v>
      </c>
      <c r="G15" s="81">
        <v>94252330.280000001</v>
      </c>
      <c r="H15" s="81">
        <v>2708001761.7199998</v>
      </c>
      <c r="I15" s="81">
        <v>1040000</v>
      </c>
      <c r="J15" s="81">
        <v>68679269</v>
      </c>
      <c r="K15" s="81">
        <v>69719269</v>
      </c>
    </row>
    <row r="16" spans="1:18" s="39" customFormat="1" x14ac:dyDescent="0.25">
      <c r="A16" s="78">
        <v>711</v>
      </c>
      <c r="B16" s="78" t="s">
        <v>46</v>
      </c>
      <c r="C16" s="79">
        <v>110000000</v>
      </c>
      <c r="D16" s="79">
        <v>110000000</v>
      </c>
      <c r="E16" s="79">
        <v>41479155.280000001</v>
      </c>
      <c r="F16" s="79">
        <v>1410000</v>
      </c>
      <c r="G16" s="79">
        <v>42889155.280000001</v>
      </c>
      <c r="H16" s="79">
        <v>67110844.719999999</v>
      </c>
      <c r="I16" s="79">
        <v>1040000</v>
      </c>
      <c r="J16" s="79">
        <v>41849155</v>
      </c>
      <c r="K16" s="79">
        <v>42889155</v>
      </c>
      <c r="L16" s="40"/>
    </row>
    <row r="17" spans="1:18" s="39" customFormat="1" x14ac:dyDescent="0.25">
      <c r="A17" s="78">
        <v>712</v>
      </c>
      <c r="B17" s="78" t="s">
        <v>47</v>
      </c>
      <c r="C17" s="79">
        <v>50000000</v>
      </c>
      <c r="D17" s="79">
        <v>50000000</v>
      </c>
      <c r="E17" s="79">
        <v>0</v>
      </c>
      <c r="F17" s="79">
        <v>0</v>
      </c>
      <c r="G17" s="79">
        <v>0</v>
      </c>
      <c r="H17" s="79">
        <v>50000000</v>
      </c>
      <c r="I17" s="79">
        <v>0</v>
      </c>
      <c r="J17" s="79">
        <v>0</v>
      </c>
      <c r="K17" s="79">
        <v>0</v>
      </c>
    </row>
    <row r="18" spans="1:18" s="39" customFormat="1" x14ac:dyDescent="0.25">
      <c r="A18" s="78">
        <v>713</v>
      </c>
      <c r="B18" s="78" t="s">
        <v>48</v>
      </c>
      <c r="C18" s="79">
        <v>2642254092</v>
      </c>
      <c r="D18" s="79">
        <v>2642254092</v>
      </c>
      <c r="E18" s="79">
        <v>0</v>
      </c>
      <c r="F18" s="79">
        <v>51363175</v>
      </c>
      <c r="G18" s="79">
        <v>51363175</v>
      </c>
      <c r="H18" s="79">
        <v>2590890917</v>
      </c>
      <c r="I18" s="79">
        <v>0</v>
      </c>
      <c r="J18" s="79">
        <v>26830114</v>
      </c>
      <c r="K18" s="79">
        <v>26830114</v>
      </c>
    </row>
    <row r="19" spans="1:18" x14ac:dyDescent="0.25">
      <c r="A19" s="78"/>
      <c r="B19" s="78"/>
      <c r="C19" s="79"/>
      <c r="D19" s="79"/>
      <c r="E19" s="79"/>
      <c r="F19" s="79"/>
      <c r="G19" s="79"/>
      <c r="H19" s="79"/>
      <c r="I19" s="79"/>
      <c r="J19" s="79"/>
      <c r="K19" s="79"/>
    </row>
    <row r="20" spans="1:18" ht="16.5" customHeight="1" x14ac:dyDescent="0.25">
      <c r="A20" s="85">
        <v>8</v>
      </c>
      <c r="B20" s="85" t="s">
        <v>49</v>
      </c>
      <c r="C20" s="81">
        <f t="shared" ref="C20:K20" si="3">+C21+C22+C23</f>
        <v>5179227222</v>
      </c>
      <c r="D20" s="81">
        <f t="shared" si="3"/>
        <v>7532352231.829999</v>
      </c>
      <c r="E20" s="81">
        <f t="shared" si="3"/>
        <v>3631822505.1199999</v>
      </c>
      <c r="F20" s="81">
        <f t="shared" si="3"/>
        <v>830524306</v>
      </c>
      <c r="G20" s="81">
        <f t="shared" si="3"/>
        <v>4462346811.1199999</v>
      </c>
      <c r="H20" s="81">
        <f t="shared" si="3"/>
        <v>3070005420.7099991</v>
      </c>
      <c r="I20" s="81">
        <f t="shared" si="3"/>
        <v>432022660</v>
      </c>
      <c r="J20" s="81">
        <f t="shared" si="3"/>
        <v>1499902250</v>
      </c>
      <c r="K20" s="81">
        <f t="shared" si="3"/>
        <v>1931924910</v>
      </c>
      <c r="L20" s="65"/>
      <c r="M20" s="65"/>
      <c r="N20" s="65"/>
      <c r="O20" s="65"/>
      <c r="P20" s="65"/>
      <c r="Q20" s="65"/>
      <c r="R20" s="65"/>
    </row>
    <row r="21" spans="1:18" s="39" customFormat="1" x14ac:dyDescent="0.25">
      <c r="A21" s="78">
        <v>81</v>
      </c>
      <c r="B21" s="78" t="s">
        <v>50</v>
      </c>
      <c r="C21" s="79">
        <v>1118309000</v>
      </c>
      <c r="D21" s="79">
        <v>863997845.77999997</v>
      </c>
      <c r="E21" s="79">
        <v>284329392</v>
      </c>
      <c r="F21" s="79">
        <v>237406974</v>
      </c>
      <c r="G21" s="79">
        <v>521736366</v>
      </c>
      <c r="H21" s="79">
        <v>342261479.77999997</v>
      </c>
      <c r="I21" s="79">
        <v>209187995</v>
      </c>
      <c r="J21" s="79">
        <v>245985025</v>
      </c>
      <c r="K21" s="79">
        <v>455173020</v>
      </c>
      <c r="L21" s="40"/>
    </row>
    <row r="22" spans="1:18" s="39" customFormat="1" x14ac:dyDescent="0.25">
      <c r="A22" s="78">
        <v>82</v>
      </c>
      <c r="B22" s="78" t="s">
        <v>51</v>
      </c>
      <c r="C22" s="79">
        <v>277470000</v>
      </c>
      <c r="D22" s="79">
        <v>277470000</v>
      </c>
      <c r="E22" s="79">
        <v>200413051</v>
      </c>
      <c r="F22" s="79">
        <v>0</v>
      </c>
      <c r="G22" s="79">
        <v>200413051</v>
      </c>
      <c r="H22" s="79">
        <v>77056949</v>
      </c>
      <c r="I22" s="79">
        <v>152540000</v>
      </c>
      <c r="J22" s="79">
        <v>0</v>
      </c>
      <c r="K22" s="79">
        <v>152540000</v>
      </c>
    </row>
    <row r="23" spans="1:18" s="39" customFormat="1" x14ac:dyDescent="0.25">
      <c r="A23" s="78">
        <v>83</v>
      </c>
      <c r="B23" s="78" t="s">
        <v>52</v>
      </c>
      <c r="C23" s="79">
        <v>3783448222</v>
      </c>
      <c r="D23" s="79">
        <v>6390884386.0499992</v>
      </c>
      <c r="E23" s="79">
        <v>3147080062.1199999</v>
      </c>
      <c r="F23" s="79">
        <v>593117332</v>
      </c>
      <c r="G23" s="79">
        <v>3740197394.1199999</v>
      </c>
      <c r="H23" s="79">
        <v>2650686991.9299994</v>
      </c>
      <c r="I23" s="79">
        <v>70294665</v>
      </c>
      <c r="J23" s="79">
        <v>1253917225</v>
      </c>
      <c r="K23" s="79">
        <v>1324211890</v>
      </c>
    </row>
    <row r="24" spans="1:18" x14ac:dyDescent="0.25">
      <c r="A24" s="78"/>
      <c r="B24" s="78"/>
      <c r="C24" s="79"/>
      <c r="D24" s="79"/>
      <c r="E24" s="79"/>
      <c r="F24" s="79"/>
      <c r="G24" s="79"/>
      <c r="H24" s="79"/>
      <c r="I24" s="79"/>
      <c r="J24" s="79"/>
      <c r="K24" s="79"/>
    </row>
    <row r="25" spans="1:18" s="30" customFormat="1" x14ac:dyDescent="0.25">
      <c r="A25" s="80">
        <v>91</v>
      </c>
      <c r="B25" s="80" t="s">
        <v>53</v>
      </c>
      <c r="C25" s="81">
        <v>5217005078</v>
      </c>
      <c r="D25" s="81">
        <v>10986726391.139999</v>
      </c>
      <c r="E25" s="81">
        <v>3069255035.5799999</v>
      </c>
      <c r="F25" s="81">
        <v>180688078</v>
      </c>
      <c r="G25" s="81">
        <v>3249943113.5799999</v>
      </c>
      <c r="H25" s="81">
        <v>7736783277.5599995</v>
      </c>
      <c r="I25" s="81">
        <v>1107102920.98</v>
      </c>
      <c r="J25" s="81">
        <v>1055563302</v>
      </c>
      <c r="K25" s="81">
        <v>2162666222.98</v>
      </c>
    </row>
    <row r="26" spans="1:18" x14ac:dyDescent="0.25">
      <c r="A26" s="78"/>
      <c r="B26" s="78"/>
      <c r="C26" s="79"/>
      <c r="D26" s="79"/>
      <c r="E26" s="79"/>
      <c r="F26" s="79"/>
      <c r="G26" s="79"/>
      <c r="H26" s="79"/>
      <c r="I26" s="79"/>
      <c r="J26" s="79"/>
      <c r="K26" s="79"/>
    </row>
    <row r="27" spans="1:18" s="30" customFormat="1" x14ac:dyDescent="0.25">
      <c r="A27" s="80">
        <v>10</v>
      </c>
      <c r="B27" s="80" t="s">
        <v>54</v>
      </c>
      <c r="C27" s="81">
        <f>+C28+C29</f>
        <v>54971381373.999992</v>
      </c>
      <c r="D27" s="81">
        <f t="shared" ref="D27:K27" si="4">+D28+D29</f>
        <v>106149310212.14999</v>
      </c>
      <c r="E27" s="81">
        <f t="shared" si="4"/>
        <v>28147826568.790001</v>
      </c>
      <c r="F27" s="81">
        <f t="shared" si="4"/>
        <v>5146647485.1800003</v>
      </c>
      <c r="G27" s="81">
        <f t="shared" si="4"/>
        <v>33294474053.970001</v>
      </c>
      <c r="H27" s="81">
        <f t="shared" si="4"/>
        <v>71889417540.259995</v>
      </c>
      <c r="I27" s="81">
        <f t="shared" si="4"/>
        <v>2385653555</v>
      </c>
      <c r="J27" s="81">
        <f t="shared" si="4"/>
        <v>9877629375.9899998</v>
      </c>
      <c r="K27" s="81">
        <f t="shared" si="4"/>
        <v>12263282930.99</v>
      </c>
    </row>
    <row r="28" spans="1:18" s="39" customFormat="1" x14ac:dyDescent="0.25">
      <c r="A28" s="78">
        <v>1001</v>
      </c>
      <c r="B28" s="78" t="s">
        <v>64</v>
      </c>
      <c r="C28" s="79">
        <v>53658752092.999992</v>
      </c>
      <c r="D28" s="79">
        <v>104836680931.14999</v>
      </c>
      <c r="E28" s="79">
        <v>27273249456.290001</v>
      </c>
      <c r="F28" s="79">
        <v>5146647485.1800003</v>
      </c>
      <c r="G28" s="79">
        <f>+E28+F28</f>
        <v>32419896941.470001</v>
      </c>
      <c r="H28" s="79">
        <v>71451365371.759995</v>
      </c>
      <c r="I28" s="79">
        <v>2385653555</v>
      </c>
      <c r="J28" s="79">
        <v>9877629375.9899998</v>
      </c>
      <c r="K28" s="79">
        <v>12263282930.99</v>
      </c>
    </row>
    <row r="29" spans="1:18" s="39" customFormat="1" x14ac:dyDescent="0.25">
      <c r="A29" s="78">
        <v>1002</v>
      </c>
      <c r="B29" s="78" t="s">
        <v>55</v>
      </c>
      <c r="C29" s="79">
        <v>1312629281</v>
      </c>
      <c r="D29" s="79">
        <v>1312629281</v>
      </c>
      <c r="E29" s="79">
        <v>874577112.5</v>
      </c>
      <c r="F29" s="79">
        <v>0</v>
      </c>
      <c r="G29" s="79">
        <v>874577112.5</v>
      </c>
      <c r="H29" s="79">
        <v>438052168.5</v>
      </c>
      <c r="I29" s="79">
        <v>0</v>
      </c>
      <c r="J29" s="79">
        <v>0</v>
      </c>
      <c r="K29" s="79">
        <v>0</v>
      </c>
    </row>
    <row r="30" spans="1:18" x14ac:dyDescent="0.25">
      <c r="A30" s="78"/>
      <c r="B30" s="78"/>
      <c r="C30" s="79"/>
      <c r="D30" s="79"/>
      <c r="E30" s="79"/>
      <c r="F30" s="79"/>
      <c r="G30" s="79"/>
      <c r="H30" s="79"/>
      <c r="I30" s="79"/>
      <c r="J30" s="79"/>
      <c r="K30" s="79"/>
    </row>
    <row r="31" spans="1:18" s="30" customFormat="1" x14ac:dyDescent="0.25">
      <c r="A31" s="80">
        <v>94</v>
      </c>
      <c r="B31" s="80" t="s">
        <v>65</v>
      </c>
      <c r="C31" s="81">
        <v>0</v>
      </c>
      <c r="D31" s="81">
        <v>2032333831.4100001</v>
      </c>
      <c r="E31" s="81">
        <v>0</v>
      </c>
      <c r="F31" s="81">
        <v>0</v>
      </c>
      <c r="G31" s="81">
        <v>0</v>
      </c>
      <c r="H31" s="81">
        <v>2032333831.4100001</v>
      </c>
      <c r="I31" s="81">
        <v>0</v>
      </c>
      <c r="J31" s="81">
        <v>0</v>
      </c>
      <c r="K31" s="81">
        <v>0</v>
      </c>
    </row>
    <row r="33" spans="4:8" x14ac:dyDescent="0.25">
      <c r="D33" s="3"/>
      <c r="G33" s="3"/>
      <c r="H33" s="3"/>
    </row>
    <row r="34" spans="4:8" x14ac:dyDescent="0.25">
      <c r="D34" s="3"/>
      <c r="F34" s="98"/>
      <c r="H34" s="3"/>
    </row>
    <row r="35" spans="4:8" x14ac:dyDescent="0.25">
      <c r="E35" s="87"/>
      <c r="F35" s="87"/>
      <c r="G35" s="87"/>
    </row>
    <row r="36" spans="4:8" x14ac:dyDescent="0.25">
      <c r="E36" s="87"/>
      <c r="F36" s="87"/>
      <c r="G36" s="87"/>
    </row>
  </sheetData>
  <mergeCells count="2">
    <mergeCell ref="A1:K1"/>
    <mergeCell ref="A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F25" sqref="F25"/>
    </sheetView>
  </sheetViews>
  <sheetFormatPr baseColWidth="10" defaultRowHeight="15" x14ac:dyDescent="0.25"/>
  <cols>
    <col min="1" max="1" width="9.7109375" customWidth="1"/>
    <col min="2" max="2" width="27" customWidth="1"/>
    <col min="3" max="3" width="16.28515625" customWidth="1"/>
    <col min="4" max="4" width="17.140625" customWidth="1"/>
    <col min="5" max="5" width="16.42578125" customWidth="1"/>
    <col min="6" max="6" width="15.140625" customWidth="1"/>
    <col min="7" max="7" width="17.28515625" customWidth="1"/>
    <col min="8" max="8" width="17" customWidth="1"/>
    <col min="9" max="9" width="16.5703125" customWidth="1"/>
    <col min="10" max="10" width="16.7109375" customWidth="1"/>
    <col min="11" max="11" width="16.140625" customWidth="1"/>
    <col min="12" max="12" width="14" customWidth="1"/>
  </cols>
  <sheetData>
    <row r="1" spans="1:12" ht="21" customHeight="1" x14ac:dyDescent="0.25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ht="19.5" customHeight="1" x14ac:dyDescent="0.25">
      <c r="A2" s="114" t="s">
        <v>66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x14ac:dyDescent="0.25">
      <c r="A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5.5" customHeight="1" x14ac:dyDescent="0.25">
      <c r="A4" s="5" t="s">
        <v>1</v>
      </c>
      <c r="B4" s="43" t="s">
        <v>2</v>
      </c>
      <c r="C4" s="7" t="s">
        <v>27</v>
      </c>
      <c r="D4" s="7" t="s">
        <v>4</v>
      </c>
      <c r="E4" s="44" t="s">
        <v>67</v>
      </c>
      <c r="F4" s="44" t="s">
        <v>68</v>
      </c>
      <c r="G4" s="44" t="s">
        <v>5</v>
      </c>
      <c r="H4" s="9" t="s">
        <v>69</v>
      </c>
      <c r="I4" s="9" t="s">
        <v>70</v>
      </c>
      <c r="J4" s="9" t="s">
        <v>6</v>
      </c>
      <c r="K4" s="7" t="s">
        <v>7</v>
      </c>
      <c r="L4" s="7" t="s">
        <v>8</v>
      </c>
    </row>
    <row r="5" spans="1:12" s="47" customFormat="1" ht="18.75" customHeight="1" x14ac:dyDescent="0.25">
      <c r="A5" s="45">
        <v>1</v>
      </c>
      <c r="B5" s="99" t="s">
        <v>9</v>
      </c>
      <c r="C5" s="46">
        <f t="shared" ref="C5:L5" si="0">+C7+C9+C15+C19+C22</f>
        <v>77826315725</v>
      </c>
      <c r="D5" s="46">
        <f t="shared" si="0"/>
        <v>139159424717.53</v>
      </c>
      <c r="E5" s="46">
        <f t="shared" si="0"/>
        <v>67130726136.339996</v>
      </c>
      <c r="F5" s="46">
        <f t="shared" si="0"/>
        <v>7598726515.2900019</v>
      </c>
      <c r="G5" s="46">
        <f t="shared" si="0"/>
        <v>74729452651.630005</v>
      </c>
      <c r="H5" s="46">
        <f t="shared" si="0"/>
        <v>60157497851.809998</v>
      </c>
      <c r="I5" s="46">
        <f t="shared" si="0"/>
        <v>14196715730.820002</v>
      </c>
      <c r="J5" s="46">
        <f t="shared" si="0"/>
        <v>74354213582.630005</v>
      </c>
      <c r="K5" s="46">
        <f t="shared" si="0"/>
        <v>64429972065.899994</v>
      </c>
      <c r="L5" s="46">
        <f t="shared" si="0"/>
        <v>375239068.99999905</v>
      </c>
    </row>
    <row r="6" spans="1:12" s="103" customFormat="1" ht="12" customHeight="1" x14ac:dyDescent="0.25">
      <c r="A6" s="100"/>
      <c r="B6" s="101"/>
      <c r="C6" s="102"/>
      <c r="D6" s="102"/>
      <c r="E6" s="102"/>
      <c r="F6" s="102"/>
      <c r="G6" s="102"/>
      <c r="H6" s="102"/>
      <c r="I6" s="17"/>
      <c r="J6" s="17"/>
      <c r="K6" s="17"/>
      <c r="L6" s="17"/>
    </row>
    <row r="7" spans="1:12" s="54" customFormat="1" ht="16.5" customHeight="1" x14ac:dyDescent="0.2">
      <c r="A7" s="110" t="s">
        <v>10</v>
      </c>
      <c r="B7" s="104" t="s">
        <v>11</v>
      </c>
      <c r="C7" s="105">
        <v>4267354222</v>
      </c>
      <c r="D7" s="105">
        <v>13069633776.790001</v>
      </c>
      <c r="E7" s="105">
        <v>13069633776.790001</v>
      </c>
      <c r="F7" s="105">
        <v>0</v>
      </c>
      <c r="G7" s="105">
        <v>13069633776.790001</v>
      </c>
      <c r="H7" s="105">
        <v>13069633776.790001</v>
      </c>
      <c r="I7" s="105">
        <v>0</v>
      </c>
      <c r="J7" s="105">
        <v>13069633776.790001</v>
      </c>
      <c r="K7" s="105">
        <v>0</v>
      </c>
      <c r="L7" s="105">
        <v>0</v>
      </c>
    </row>
    <row r="8" spans="1:12" s="31" customFormat="1" x14ac:dyDescent="0.25">
      <c r="A8" s="106"/>
      <c r="B8" s="106"/>
      <c r="C8" s="107"/>
      <c r="D8" s="107"/>
      <c r="E8" s="107"/>
      <c r="F8" s="107"/>
      <c r="G8" s="107"/>
      <c r="H8" s="107"/>
      <c r="I8" s="107"/>
      <c r="J8" s="107"/>
      <c r="K8" s="107"/>
      <c r="L8" s="107"/>
    </row>
    <row r="9" spans="1:12" s="84" customFormat="1" ht="21.75" customHeight="1" x14ac:dyDescent="0.2">
      <c r="A9" s="80">
        <v>2</v>
      </c>
      <c r="B9" s="80" t="s">
        <v>12</v>
      </c>
      <c r="C9" s="81">
        <v>13345772753</v>
      </c>
      <c r="D9" s="81">
        <v>13388731834.629999</v>
      </c>
      <c r="E9" s="81">
        <v>4063354742.5299997</v>
      </c>
      <c r="F9" s="81">
        <v>2465817843.4099998</v>
      </c>
      <c r="G9" s="81">
        <v>6529172585.9399996</v>
      </c>
      <c r="H9" s="81">
        <v>3617073053.96</v>
      </c>
      <c r="I9" s="81">
        <v>2536860462.98</v>
      </c>
      <c r="J9" s="81">
        <v>6153933516.9400005</v>
      </c>
      <c r="K9" s="81">
        <v>6859559248.6899996</v>
      </c>
      <c r="L9" s="81">
        <v>375239068.99999905</v>
      </c>
    </row>
    <row r="10" spans="1:12" s="86" customFormat="1" ht="12.75" x14ac:dyDescent="0.2">
      <c r="A10" s="78">
        <v>21</v>
      </c>
      <c r="B10" s="78" t="s">
        <v>13</v>
      </c>
      <c r="C10" s="79">
        <v>10074792453</v>
      </c>
      <c r="D10" s="79">
        <v>10074792453</v>
      </c>
      <c r="E10" s="79">
        <v>2445870805</v>
      </c>
      <c r="F10" s="79">
        <v>1556265452</v>
      </c>
      <c r="G10" s="79">
        <v>4002136257</v>
      </c>
      <c r="H10" s="79">
        <v>2316561754</v>
      </c>
      <c r="I10" s="79">
        <v>1535985081</v>
      </c>
      <c r="J10" s="79">
        <v>3852546835</v>
      </c>
      <c r="K10" s="79">
        <v>6072656196</v>
      </c>
      <c r="L10" s="79">
        <v>149589422</v>
      </c>
    </row>
    <row r="11" spans="1:12" s="38" customFormat="1" ht="12.75" x14ac:dyDescent="0.2">
      <c r="A11" s="78">
        <v>22</v>
      </c>
      <c r="B11" s="78" t="s">
        <v>14</v>
      </c>
      <c r="C11" s="79">
        <v>12704300</v>
      </c>
      <c r="D11" s="79">
        <v>12704300</v>
      </c>
      <c r="E11" s="79">
        <v>8224067</v>
      </c>
      <c r="F11" s="79">
        <v>2797082</v>
      </c>
      <c r="G11" s="79">
        <v>11021149</v>
      </c>
      <c r="H11" s="79">
        <v>4000960</v>
      </c>
      <c r="I11" s="79">
        <v>961692</v>
      </c>
      <c r="J11" s="79">
        <v>4962652</v>
      </c>
      <c r="K11" s="79">
        <v>1683151</v>
      </c>
      <c r="L11" s="79">
        <v>6058497</v>
      </c>
    </row>
    <row r="12" spans="1:12" s="38" customFormat="1" ht="12.75" x14ac:dyDescent="0.2">
      <c r="A12" s="78">
        <v>23</v>
      </c>
      <c r="B12" s="78" t="s">
        <v>15</v>
      </c>
      <c r="C12" s="79">
        <v>2346403000</v>
      </c>
      <c r="D12" s="79">
        <v>2346403000</v>
      </c>
      <c r="E12" s="79">
        <v>654427788.89999998</v>
      </c>
      <c r="F12" s="79">
        <v>906755309.41000009</v>
      </c>
      <c r="G12" s="79">
        <v>1561183098.3099999</v>
      </c>
      <c r="H12" s="79">
        <v>654427788.89999998</v>
      </c>
      <c r="I12" s="79">
        <v>906755309.41000009</v>
      </c>
      <c r="J12" s="79">
        <v>1561183098.3099999</v>
      </c>
      <c r="K12" s="79">
        <v>785219901.69000006</v>
      </c>
      <c r="L12" s="79">
        <v>0</v>
      </c>
    </row>
    <row r="13" spans="1:12" s="38" customFormat="1" ht="12.75" x14ac:dyDescent="0.2">
      <c r="A13" s="78">
        <v>24</v>
      </c>
      <c r="B13" s="78" t="s">
        <v>16</v>
      </c>
      <c r="C13" s="79">
        <v>911873000</v>
      </c>
      <c r="D13" s="79">
        <v>954832081.63000011</v>
      </c>
      <c r="E13" s="79">
        <v>954832081.63</v>
      </c>
      <c r="F13" s="79">
        <v>9.9999999999999995E-7</v>
      </c>
      <c r="G13" s="79">
        <v>954832081.63000095</v>
      </c>
      <c r="H13" s="79">
        <v>642082551.05999994</v>
      </c>
      <c r="I13" s="79">
        <v>93158380.569999993</v>
      </c>
      <c r="J13" s="79">
        <v>735240931.62999988</v>
      </c>
      <c r="K13" s="79">
        <v>-8.3446502685546875E-7</v>
      </c>
      <c r="L13" s="79">
        <v>219591150.00000107</v>
      </c>
    </row>
    <row r="14" spans="1:12" s="38" customFormat="1" ht="12.75" x14ac:dyDescent="0.2">
      <c r="A14" s="78"/>
      <c r="B14" s="78"/>
      <c r="C14" s="79"/>
      <c r="D14" s="79"/>
      <c r="E14" s="79"/>
      <c r="F14" s="79"/>
      <c r="G14" s="79"/>
      <c r="H14" s="79"/>
      <c r="I14" s="79"/>
      <c r="J14" s="79"/>
      <c r="K14" s="79"/>
      <c r="L14" s="79"/>
    </row>
    <row r="15" spans="1:12" s="34" customFormat="1" ht="12.75" x14ac:dyDescent="0.2">
      <c r="A15" s="80">
        <v>3</v>
      </c>
      <c r="B15" s="80" t="s">
        <v>17</v>
      </c>
      <c r="C15" s="81">
        <f t="shared" ref="C15:L15" si="1">+C16+C17</f>
        <v>24802298</v>
      </c>
      <c r="D15" s="81">
        <f t="shared" si="1"/>
        <v>24802298</v>
      </c>
      <c r="E15" s="81">
        <f t="shared" si="1"/>
        <v>10332752.570000999</v>
      </c>
      <c r="F15" s="81">
        <f t="shared" si="1"/>
        <v>421129.88000100001</v>
      </c>
      <c r="G15" s="81">
        <f t="shared" si="1"/>
        <v>10753882.450002</v>
      </c>
      <c r="H15" s="81">
        <f t="shared" si="1"/>
        <v>10332752.570000999</v>
      </c>
      <c r="I15" s="81">
        <f t="shared" si="1"/>
        <v>421129.88000100001</v>
      </c>
      <c r="J15" s="81">
        <f t="shared" si="1"/>
        <v>10753882.450002</v>
      </c>
      <c r="K15" s="81">
        <f t="shared" si="1"/>
        <v>14048415.549998</v>
      </c>
      <c r="L15" s="81">
        <f t="shared" si="1"/>
        <v>0</v>
      </c>
    </row>
    <row r="16" spans="1:12" s="113" customFormat="1" ht="12.75" x14ac:dyDescent="0.2">
      <c r="A16" s="78">
        <v>31</v>
      </c>
      <c r="B16" s="78" t="s">
        <v>18</v>
      </c>
      <c r="C16" s="79">
        <v>1000</v>
      </c>
      <c r="D16" s="79">
        <v>1000</v>
      </c>
      <c r="E16" s="79">
        <v>9.9999999999999995E-7</v>
      </c>
      <c r="F16" s="79">
        <v>9.9999999999999995E-7</v>
      </c>
      <c r="G16" s="79">
        <v>1.9999999999999999E-6</v>
      </c>
      <c r="H16" s="79">
        <v>9.9999999999999995E-7</v>
      </c>
      <c r="I16" s="79">
        <v>9.9999999999999995E-7</v>
      </c>
      <c r="J16" s="79">
        <v>1.9999999999999999E-6</v>
      </c>
      <c r="K16" s="79">
        <v>999.99999800000001</v>
      </c>
      <c r="L16" s="79">
        <v>0</v>
      </c>
    </row>
    <row r="17" spans="1:12" s="38" customFormat="1" ht="12.75" x14ac:dyDescent="0.2">
      <c r="A17" s="78">
        <v>32</v>
      </c>
      <c r="B17" s="78" t="s">
        <v>19</v>
      </c>
      <c r="C17" s="79">
        <v>24801298</v>
      </c>
      <c r="D17" s="79">
        <v>24801298</v>
      </c>
      <c r="E17" s="79">
        <v>10332752.569999998</v>
      </c>
      <c r="F17" s="79">
        <v>421129.88</v>
      </c>
      <c r="G17" s="79">
        <v>10753882.449999999</v>
      </c>
      <c r="H17" s="79">
        <v>10332752.569999998</v>
      </c>
      <c r="I17" s="79">
        <v>421129.88</v>
      </c>
      <c r="J17" s="79">
        <v>10753882.449999999</v>
      </c>
      <c r="K17" s="79">
        <v>14047415.550000001</v>
      </c>
      <c r="L17" s="79">
        <v>0</v>
      </c>
    </row>
    <row r="18" spans="1:12" s="30" customFormat="1" x14ac:dyDescent="0.25">
      <c r="A18" s="78"/>
      <c r="B18" s="78"/>
      <c r="C18" s="79"/>
      <c r="D18" s="79"/>
      <c r="E18" s="79"/>
      <c r="F18" s="79"/>
      <c r="G18" s="79"/>
      <c r="H18" s="79"/>
      <c r="I18" s="79"/>
      <c r="J18" s="79"/>
      <c r="K18" s="79"/>
      <c r="L18" s="79"/>
    </row>
    <row r="19" spans="1:12" s="84" customFormat="1" ht="12.75" x14ac:dyDescent="0.2">
      <c r="A19" s="80">
        <v>33</v>
      </c>
      <c r="B19" s="80" t="s">
        <v>20</v>
      </c>
      <c r="C19" s="81">
        <v>5217005078</v>
      </c>
      <c r="D19" s="81">
        <v>6526946595.9599991</v>
      </c>
      <c r="E19" s="81">
        <v>6526946595.96</v>
      </c>
      <c r="F19" s="81">
        <v>9.9999999999999995E-7</v>
      </c>
      <c r="G19" s="81">
        <v>6526946595.960001</v>
      </c>
      <c r="H19" s="81">
        <v>9.9999999999999995E-7</v>
      </c>
      <c r="I19" s="81">
        <v>6526946595.96</v>
      </c>
      <c r="J19" s="81">
        <v>6526946595.960001</v>
      </c>
      <c r="K19" s="81">
        <v>-1.9073486328125E-6</v>
      </c>
      <c r="L19" s="81">
        <v>0</v>
      </c>
    </row>
    <row r="20" spans="1:12" s="38" customFormat="1" ht="12.75" x14ac:dyDescent="0.2">
      <c r="A20" s="78">
        <v>3301</v>
      </c>
      <c r="B20" s="78" t="s">
        <v>21</v>
      </c>
      <c r="C20" s="79">
        <v>5217005078</v>
      </c>
      <c r="D20" s="79">
        <v>6526946595.9599991</v>
      </c>
      <c r="E20" s="79">
        <v>6526946595.96</v>
      </c>
      <c r="F20" s="79">
        <v>9.9999999999999995E-7</v>
      </c>
      <c r="G20" s="79">
        <v>6526946595.960001</v>
      </c>
      <c r="H20" s="79">
        <v>9.9999999999999995E-7</v>
      </c>
      <c r="I20" s="79">
        <v>6526946595.96</v>
      </c>
      <c r="J20" s="79">
        <v>6526946595.960001</v>
      </c>
      <c r="K20" s="79">
        <v>-1.9073486328125E-6</v>
      </c>
      <c r="L20" s="79">
        <v>0</v>
      </c>
    </row>
    <row r="21" spans="1:12" s="38" customFormat="1" ht="12.75" x14ac:dyDescent="0.2">
      <c r="A21" s="78"/>
      <c r="B21" s="78"/>
      <c r="C21" s="79"/>
      <c r="D21" s="79"/>
      <c r="E21" s="79"/>
      <c r="F21" s="79"/>
      <c r="G21" s="79"/>
      <c r="H21" s="79"/>
      <c r="I21" s="79"/>
      <c r="J21" s="79"/>
      <c r="K21" s="79"/>
      <c r="L21" s="79"/>
    </row>
    <row r="22" spans="1:12" s="84" customFormat="1" ht="12.75" x14ac:dyDescent="0.2">
      <c r="A22" s="80">
        <v>4</v>
      </c>
      <c r="B22" s="80" t="s">
        <v>22</v>
      </c>
      <c r="C22" s="81">
        <v>54971381374</v>
      </c>
      <c r="D22" s="81">
        <v>106149310212.14999</v>
      </c>
      <c r="E22" s="81">
        <v>43460458268.489998</v>
      </c>
      <c r="F22" s="81">
        <v>5132487542</v>
      </c>
      <c r="G22" s="81">
        <v>48592945810.489998</v>
      </c>
      <c r="H22" s="81">
        <v>43460458268.489998</v>
      </c>
      <c r="I22" s="81">
        <v>5132487542</v>
      </c>
      <c r="J22" s="81">
        <v>48592945810.489998</v>
      </c>
      <c r="K22" s="81">
        <v>57556364401.659996</v>
      </c>
      <c r="L22" s="81">
        <v>0</v>
      </c>
    </row>
    <row r="23" spans="1:12" s="38" customFormat="1" ht="12.75" x14ac:dyDescent="0.2">
      <c r="A23" s="78">
        <v>41</v>
      </c>
      <c r="B23" s="78" t="s">
        <v>23</v>
      </c>
      <c r="C23" s="79">
        <v>53658752093</v>
      </c>
      <c r="D23" s="79">
        <v>104836680931.14999</v>
      </c>
      <c r="E23" s="79">
        <v>42522647749.989998</v>
      </c>
      <c r="F23" s="79">
        <v>5132487542</v>
      </c>
      <c r="G23" s="79">
        <v>47655135291.989998</v>
      </c>
      <c r="H23" s="79">
        <v>42522647749.989998</v>
      </c>
      <c r="I23" s="79">
        <v>5132487542</v>
      </c>
      <c r="J23" s="79">
        <v>47655135291.989998</v>
      </c>
      <c r="K23" s="79">
        <v>57181545639.159996</v>
      </c>
      <c r="L23" s="79">
        <v>0</v>
      </c>
    </row>
    <row r="24" spans="1:12" s="38" customFormat="1" ht="12.75" x14ac:dyDescent="0.2">
      <c r="A24" s="78">
        <v>42</v>
      </c>
      <c r="B24" s="78" t="s">
        <v>24</v>
      </c>
      <c r="C24" s="79">
        <v>1312629281</v>
      </c>
      <c r="D24" s="79">
        <v>1312629281</v>
      </c>
      <c r="E24" s="79">
        <v>937810518.5</v>
      </c>
      <c r="F24" s="79">
        <v>9.9999999999999995E-7</v>
      </c>
      <c r="G24" s="79">
        <v>937810518.50000095</v>
      </c>
      <c r="H24" s="79">
        <v>937810518.5</v>
      </c>
      <c r="I24" s="79">
        <v>9.9999999999999995E-7</v>
      </c>
      <c r="J24" s="79">
        <v>937810518.50000095</v>
      </c>
      <c r="K24" s="79">
        <v>374818762.49999905</v>
      </c>
      <c r="L24" s="79">
        <v>0</v>
      </c>
    </row>
    <row r="26" spans="1:12" x14ac:dyDescent="0.25">
      <c r="E26" s="3"/>
      <c r="F26" s="112"/>
      <c r="G26" s="3"/>
    </row>
    <row r="27" spans="1:12" x14ac:dyDescent="0.25">
      <c r="E27" s="3"/>
      <c r="F27" s="98"/>
      <c r="G27" s="3"/>
    </row>
    <row r="28" spans="1:12" x14ac:dyDescent="0.25">
      <c r="E28" s="98"/>
      <c r="F28" s="3"/>
    </row>
    <row r="29" spans="1:12" x14ac:dyDescent="0.25">
      <c r="E29" s="3"/>
      <c r="F29" s="3"/>
    </row>
    <row r="30" spans="1:12" x14ac:dyDescent="0.25">
      <c r="E30" s="3"/>
    </row>
    <row r="31" spans="1:12" x14ac:dyDescent="0.25">
      <c r="E31" s="3"/>
    </row>
    <row r="32" spans="1:12" x14ac:dyDescent="0.25">
      <c r="E32" s="3"/>
    </row>
  </sheetData>
  <mergeCells count="2">
    <mergeCell ref="A1:L1"/>
    <mergeCell ref="A2:L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workbookViewId="0">
      <selection sqref="A1:K1"/>
    </sheetView>
  </sheetViews>
  <sheetFormatPr baseColWidth="10" defaultRowHeight="15" x14ac:dyDescent="0.25"/>
  <cols>
    <col min="1" max="1" width="10" customWidth="1"/>
    <col min="2" max="2" width="28" customWidth="1"/>
    <col min="3" max="3" width="15.7109375" customWidth="1"/>
    <col min="4" max="4" width="16.5703125" customWidth="1"/>
    <col min="5" max="5" width="16" customWidth="1"/>
    <col min="6" max="6" width="15.28515625" customWidth="1"/>
    <col min="7" max="7" width="16.28515625" customWidth="1"/>
    <col min="8" max="8" width="16.42578125" customWidth="1"/>
    <col min="9" max="9" width="16" customWidth="1"/>
    <col min="10" max="10" width="15.5703125" customWidth="1"/>
    <col min="11" max="11" width="15.85546875" customWidth="1"/>
    <col min="13" max="13" width="17.42578125" bestFit="1" customWidth="1"/>
  </cols>
  <sheetData>
    <row r="1" spans="1:15" ht="15.75" x14ac:dyDescent="0.25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90"/>
    </row>
    <row r="2" spans="1:15" ht="18" x14ac:dyDescent="0.25">
      <c r="A2" s="115" t="s">
        <v>71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08"/>
      <c r="N2" s="3"/>
      <c r="O2" s="3"/>
    </row>
    <row r="3" spans="1:15" s="38" customFormat="1" ht="12" x14ac:dyDescent="0.2">
      <c r="A3" s="91"/>
      <c r="C3" s="4"/>
      <c r="D3" s="4"/>
      <c r="E3" s="4"/>
      <c r="F3" s="4"/>
      <c r="G3" s="4"/>
      <c r="H3" s="4"/>
      <c r="I3" s="4"/>
      <c r="J3" s="4"/>
      <c r="K3" s="4"/>
    </row>
    <row r="4" spans="1:15" ht="27.75" customHeight="1" x14ac:dyDescent="0.25">
      <c r="A4" s="42" t="s">
        <v>1</v>
      </c>
      <c r="B4" s="43" t="s">
        <v>2</v>
      </c>
      <c r="C4" s="7" t="s">
        <v>27</v>
      </c>
      <c r="D4" s="7" t="s">
        <v>33</v>
      </c>
      <c r="E4" s="44" t="s">
        <v>72</v>
      </c>
      <c r="F4" s="44" t="s">
        <v>73</v>
      </c>
      <c r="G4" s="44" t="s">
        <v>60</v>
      </c>
      <c r="H4" s="7" t="s">
        <v>7</v>
      </c>
      <c r="I4" s="9" t="s">
        <v>74</v>
      </c>
      <c r="J4" s="9" t="s">
        <v>75</v>
      </c>
      <c r="K4" s="9" t="s">
        <v>63</v>
      </c>
      <c r="M4" s="3"/>
    </row>
    <row r="5" spans="1:15" s="94" customFormat="1" ht="18.75" customHeight="1" x14ac:dyDescent="0.2">
      <c r="A5" s="92">
        <v>0</v>
      </c>
      <c r="B5" s="92" t="s">
        <v>37</v>
      </c>
      <c r="C5" s="93">
        <f t="shared" ref="C5:K5" si="0">+C6+C11+C15+C20+C25+C27+C31</f>
        <v>77826315725</v>
      </c>
      <c r="D5" s="93">
        <f t="shared" si="0"/>
        <v>139159424717.53</v>
      </c>
      <c r="E5" s="93">
        <f t="shared" si="0"/>
        <v>45871390884.949997</v>
      </c>
      <c r="F5" s="93">
        <f t="shared" si="0"/>
        <v>2527263851.3899999</v>
      </c>
      <c r="G5" s="93">
        <f t="shared" si="0"/>
        <v>48398654736.339996</v>
      </c>
      <c r="H5" s="93">
        <f t="shared" si="0"/>
        <v>90760769981.190002</v>
      </c>
      <c r="I5" s="93">
        <f t="shared" si="0"/>
        <v>18775245951.619999</v>
      </c>
      <c r="J5" s="93">
        <f t="shared" si="0"/>
        <v>10796760099.74</v>
      </c>
      <c r="K5" s="93">
        <f t="shared" si="0"/>
        <v>29572006051.359997</v>
      </c>
    </row>
    <row r="6" spans="1:15" s="84" customFormat="1" ht="15.75" customHeight="1" x14ac:dyDescent="0.2">
      <c r="A6" s="95">
        <v>5</v>
      </c>
      <c r="B6" s="95" t="s">
        <v>38</v>
      </c>
      <c r="C6" s="96">
        <f t="shared" ref="C6:K6" si="1">+C7+C8+C9</f>
        <v>5531396545</v>
      </c>
      <c r="D6" s="96">
        <f t="shared" si="1"/>
        <v>5531396545</v>
      </c>
      <c r="E6" s="96">
        <f t="shared" si="1"/>
        <v>3366245067</v>
      </c>
      <c r="F6" s="96">
        <f t="shared" si="1"/>
        <v>996228866.47000003</v>
      </c>
      <c r="G6" s="96">
        <f t="shared" si="1"/>
        <v>4362473933.4700003</v>
      </c>
      <c r="H6" s="96">
        <f t="shared" si="1"/>
        <v>1168922611.53</v>
      </c>
      <c r="I6" s="96">
        <f t="shared" si="1"/>
        <v>1889870617.6500001</v>
      </c>
      <c r="J6" s="96">
        <f t="shared" si="1"/>
        <v>1283609612.24</v>
      </c>
      <c r="K6" s="96">
        <f t="shared" si="1"/>
        <v>3173480229.8899999</v>
      </c>
      <c r="M6" s="111"/>
    </row>
    <row r="7" spans="1:15" s="39" customFormat="1" ht="12.75" customHeight="1" x14ac:dyDescent="0.25">
      <c r="A7" s="32">
        <v>51</v>
      </c>
      <c r="B7" s="32" t="s">
        <v>39</v>
      </c>
      <c r="C7" s="33">
        <v>3514637042</v>
      </c>
      <c r="D7" s="33">
        <v>3831055661</v>
      </c>
      <c r="E7" s="33">
        <v>2214367858</v>
      </c>
      <c r="F7" s="33">
        <v>755175314</v>
      </c>
      <c r="G7" s="33">
        <v>2969543172</v>
      </c>
      <c r="H7" s="33">
        <v>861512489</v>
      </c>
      <c r="I7" s="33">
        <v>1381927990</v>
      </c>
      <c r="J7" s="33">
        <v>816922373</v>
      </c>
      <c r="K7" s="33">
        <v>2198850363</v>
      </c>
      <c r="M7" s="40"/>
    </row>
    <row r="8" spans="1:15" s="39" customFormat="1" x14ac:dyDescent="0.25">
      <c r="A8" s="32">
        <v>52</v>
      </c>
      <c r="B8" s="32" t="s">
        <v>40</v>
      </c>
      <c r="C8" s="33">
        <v>1826025753</v>
      </c>
      <c r="D8" s="33">
        <v>1500048578</v>
      </c>
      <c r="E8" s="33">
        <v>1121143459</v>
      </c>
      <c r="F8" s="33">
        <v>214529410</v>
      </c>
      <c r="G8" s="33">
        <v>1335672869</v>
      </c>
      <c r="H8" s="33">
        <v>164375709</v>
      </c>
      <c r="I8" s="33">
        <v>497869550.64999998</v>
      </c>
      <c r="J8" s="33">
        <v>419502424.24000001</v>
      </c>
      <c r="K8" s="33">
        <v>917371974.88999999</v>
      </c>
      <c r="M8" s="40"/>
    </row>
    <row r="9" spans="1:15" s="39" customFormat="1" x14ac:dyDescent="0.25">
      <c r="A9" s="32">
        <v>53</v>
      </c>
      <c r="B9" s="32" t="s">
        <v>41</v>
      </c>
      <c r="C9" s="33">
        <v>190733750</v>
      </c>
      <c r="D9" s="33">
        <v>200292306</v>
      </c>
      <c r="E9" s="33">
        <v>30733750</v>
      </c>
      <c r="F9" s="33">
        <v>26524142.469999999</v>
      </c>
      <c r="G9" s="33">
        <v>57257892.469999999</v>
      </c>
      <c r="H9" s="33">
        <v>143034413.53</v>
      </c>
      <c r="I9" s="33">
        <v>10073077</v>
      </c>
      <c r="J9" s="33">
        <v>47184815</v>
      </c>
      <c r="K9" s="33">
        <v>57257892</v>
      </c>
      <c r="M9" s="40"/>
    </row>
    <row r="10" spans="1:15" x14ac:dyDescent="0.25">
      <c r="A10" s="32"/>
      <c r="B10" s="32"/>
      <c r="C10" s="33"/>
      <c r="D10" s="33"/>
      <c r="E10" s="33"/>
      <c r="F10" s="33"/>
      <c r="G10" s="33"/>
      <c r="H10" s="33"/>
      <c r="I10" s="33"/>
      <c r="J10" s="33"/>
      <c r="K10" s="33"/>
    </row>
    <row r="11" spans="1:15" s="30" customFormat="1" x14ac:dyDescent="0.25">
      <c r="A11" s="85">
        <v>6</v>
      </c>
      <c r="B11" s="85" t="s">
        <v>42</v>
      </c>
      <c r="C11" s="109">
        <f>+C12+C13</f>
        <v>4125051414</v>
      </c>
      <c r="D11" s="109">
        <f t="shared" ref="D11:K11" si="2">+D12+D13</f>
        <v>4125051414</v>
      </c>
      <c r="E11" s="109">
        <f t="shared" si="2"/>
        <v>1404129509</v>
      </c>
      <c r="F11" s="109">
        <f t="shared" si="2"/>
        <v>148854292</v>
      </c>
      <c r="G11" s="109">
        <f t="shared" si="2"/>
        <v>1552983801</v>
      </c>
      <c r="H11" s="109">
        <f t="shared" si="2"/>
        <v>2572067613</v>
      </c>
      <c r="I11" s="109">
        <f t="shared" si="2"/>
        <v>457782001</v>
      </c>
      <c r="J11" s="109">
        <f t="shared" si="2"/>
        <v>462841701</v>
      </c>
      <c r="K11" s="109">
        <f t="shared" si="2"/>
        <v>920623702</v>
      </c>
    </row>
    <row r="12" spans="1:15" s="39" customFormat="1" x14ac:dyDescent="0.25">
      <c r="A12" s="32">
        <v>611</v>
      </c>
      <c r="B12" s="32" t="s">
        <v>43</v>
      </c>
      <c r="C12" s="33">
        <v>3989051414</v>
      </c>
      <c r="D12" s="33">
        <v>3939051414</v>
      </c>
      <c r="E12" s="33">
        <v>1360571121</v>
      </c>
      <c r="F12" s="33">
        <v>19604292</v>
      </c>
      <c r="G12" s="33">
        <v>1380175413</v>
      </c>
      <c r="H12" s="33">
        <v>2558876001</v>
      </c>
      <c r="I12" s="33">
        <v>434710721</v>
      </c>
      <c r="J12" s="33">
        <v>449322053</v>
      </c>
      <c r="K12" s="33">
        <v>884032774</v>
      </c>
    </row>
    <row r="13" spans="1:15" s="39" customFormat="1" x14ac:dyDescent="0.25">
      <c r="A13" s="32">
        <v>612</v>
      </c>
      <c r="B13" s="32" t="s">
        <v>44</v>
      </c>
      <c r="C13" s="33">
        <v>136000000</v>
      </c>
      <c r="D13" s="33">
        <v>186000000</v>
      </c>
      <c r="E13" s="33">
        <v>43558388</v>
      </c>
      <c r="F13" s="33">
        <v>129250000</v>
      </c>
      <c r="G13" s="33">
        <v>172808388</v>
      </c>
      <c r="H13" s="33">
        <v>13191612</v>
      </c>
      <c r="I13" s="33">
        <v>23071280</v>
      </c>
      <c r="J13" s="33">
        <v>13519648</v>
      </c>
      <c r="K13" s="33">
        <v>36590928</v>
      </c>
    </row>
    <row r="14" spans="1:15" x14ac:dyDescent="0.25">
      <c r="A14" s="32"/>
      <c r="B14" s="32"/>
      <c r="C14" s="33"/>
      <c r="D14" s="33"/>
      <c r="E14" s="33"/>
      <c r="F14" s="33"/>
      <c r="G14" s="33"/>
      <c r="H14" s="33"/>
      <c r="I14" s="33"/>
      <c r="J14" s="33"/>
      <c r="K14" s="33"/>
    </row>
    <row r="15" spans="1:15" s="84" customFormat="1" ht="18.75" customHeight="1" x14ac:dyDescent="0.2">
      <c r="A15" s="80">
        <v>71</v>
      </c>
      <c r="B15" s="80" t="s">
        <v>45</v>
      </c>
      <c r="C15" s="81">
        <v>2802254092</v>
      </c>
      <c r="D15" s="81">
        <v>2802254092</v>
      </c>
      <c r="E15" s="81">
        <v>94252330.280000001</v>
      </c>
      <c r="F15" s="81">
        <v>73906147</v>
      </c>
      <c r="G15" s="81">
        <v>168158477.28</v>
      </c>
      <c r="H15" s="81">
        <v>2634095614.7199998</v>
      </c>
      <c r="I15" s="81">
        <v>69719269</v>
      </c>
      <c r="J15" s="81">
        <v>30439208</v>
      </c>
      <c r="K15" s="81">
        <v>100158477</v>
      </c>
    </row>
    <row r="16" spans="1:15" s="39" customFormat="1" x14ac:dyDescent="0.25">
      <c r="A16" s="32">
        <v>711</v>
      </c>
      <c r="B16" s="32" t="s">
        <v>46</v>
      </c>
      <c r="C16" s="33">
        <v>110000000</v>
      </c>
      <c r="D16" s="33">
        <v>110000000</v>
      </c>
      <c r="E16" s="33">
        <v>42889155.280000001</v>
      </c>
      <c r="F16" s="33">
        <v>877490</v>
      </c>
      <c r="G16" s="33">
        <v>43766645.280000001</v>
      </c>
      <c r="H16" s="33">
        <v>66233354.719999999</v>
      </c>
      <c r="I16" s="33">
        <v>42889155</v>
      </c>
      <c r="J16" s="33">
        <v>877490</v>
      </c>
      <c r="K16" s="33">
        <v>43766645</v>
      </c>
    </row>
    <row r="17" spans="1:13" s="39" customFormat="1" x14ac:dyDescent="0.25">
      <c r="A17" s="32">
        <v>712</v>
      </c>
      <c r="B17" s="32" t="s">
        <v>47</v>
      </c>
      <c r="C17" s="33">
        <v>50000000</v>
      </c>
      <c r="D17" s="33">
        <v>50000000</v>
      </c>
      <c r="E17" s="33">
        <v>0</v>
      </c>
      <c r="F17" s="33">
        <v>0</v>
      </c>
      <c r="G17" s="33">
        <v>0</v>
      </c>
      <c r="H17" s="33">
        <v>50000000</v>
      </c>
      <c r="I17" s="33">
        <v>0</v>
      </c>
      <c r="J17" s="33">
        <v>0</v>
      </c>
      <c r="K17" s="33">
        <v>0</v>
      </c>
      <c r="M17" s="40"/>
    </row>
    <row r="18" spans="1:13" s="39" customFormat="1" x14ac:dyDescent="0.25">
      <c r="A18" s="32">
        <v>713</v>
      </c>
      <c r="B18" s="32" t="s">
        <v>48</v>
      </c>
      <c r="C18" s="33">
        <v>2642254092</v>
      </c>
      <c r="D18" s="33">
        <v>2642254092</v>
      </c>
      <c r="E18" s="33">
        <v>51363175</v>
      </c>
      <c r="F18" s="33">
        <v>73028657</v>
      </c>
      <c r="G18" s="33">
        <v>124391832</v>
      </c>
      <c r="H18" s="33">
        <v>2517862260</v>
      </c>
      <c r="I18" s="33">
        <v>26830114</v>
      </c>
      <c r="J18" s="33">
        <v>29561718</v>
      </c>
      <c r="K18" s="33">
        <v>56391832</v>
      </c>
    </row>
    <row r="19" spans="1:13" x14ac:dyDescent="0.25">
      <c r="A19" s="32"/>
      <c r="B19" s="32"/>
      <c r="C19" s="33"/>
      <c r="D19" s="33"/>
      <c r="E19" s="33"/>
      <c r="F19" s="33"/>
      <c r="G19" s="33"/>
      <c r="H19" s="33"/>
      <c r="I19" s="33"/>
      <c r="J19" s="33"/>
      <c r="K19" s="33"/>
    </row>
    <row r="20" spans="1:13" s="30" customFormat="1" x14ac:dyDescent="0.25">
      <c r="A20" s="85">
        <v>8</v>
      </c>
      <c r="B20" s="85" t="s">
        <v>49</v>
      </c>
      <c r="C20" s="109">
        <f t="shared" ref="C20:K20" si="3">+C21+C22+C23</f>
        <v>5179227222</v>
      </c>
      <c r="D20" s="109">
        <f t="shared" si="3"/>
        <v>7532352231.829999</v>
      </c>
      <c r="E20" s="109">
        <f t="shared" si="3"/>
        <v>4462346811.1199999</v>
      </c>
      <c r="F20" s="109">
        <f t="shared" si="3"/>
        <v>234201457</v>
      </c>
      <c r="G20" s="109">
        <f t="shared" si="3"/>
        <v>4696548268.1199999</v>
      </c>
      <c r="H20" s="109">
        <f t="shared" si="3"/>
        <v>2835803963.7099991</v>
      </c>
      <c r="I20" s="109">
        <f t="shared" si="3"/>
        <v>1931924910</v>
      </c>
      <c r="J20" s="109">
        <f t="shared" si="3"/>
        <v>350862365.31999999</v>
      </c>
      <c r="K20" s="109">
        <f t="shared" si="3"/>
        <v>2282787275.3199997</v>
      </c>
    </row>
    <row r="21" spans="1:13" s="39" customFormat="1" x14ac:dyDescent="0.25">
      <c r="A21" s="32">
        <v>81</v>
      </c>
      <c r="B21" s="32" t="s">
        <v>50</v>
      </c>
      <c r="C21" s="33">
        <v>1118309000</v>
      </c>
      <c r="D21" s="33">
        <v>863997845.77999997</v>
      </c>
      <c r="E21" s="33">
        <v>521736366</v>
      </c>
      <c r="F21" s="33">
        <v>5238961</v>
      </c>
      <c r="G21" s="33">
        <v>526975327</v>
      </c>
      <c r="H21" s="33">
        <v>337022518.77999997</v>
      </c>
      <c r="I21" s="33">
        <v>455173020</v>
      </c>
      <c r="J21" s="33">
        <v>67769306</v>
      </c>
      <c r="K21" s="33">
        <v>522942326</v>
      </c>
    </row>
    <row r="22" spans="1:13" s="39" customFormat="1" x14ac:dyDescent="0.25">
      <c r="A22" s="32">
        <v>82</v>
      </c>
      <c r="B22" s="32" t="s">
        <v>51</v>
      </c>
      <c r="C22" s="33">
        <v>277470000</v>
      </c>
      <c r="D22" s="33">
        <v>277470000</v>
      </c>
      <c r="E22" s="33">
        <v>200413051</v>
      </c>
      <c r="F22" s="33">
        <v>0</v>
      </c>
      <c r="G22" s="33">
        <v>200413051</v>
      </c>
      <c r="H22" s="33">
        <v>77056949</v>
      </c>
      <c r="I22" s="33">
        <v>152540000</v>
      </c>
      <c r="J22" s="33">
        <v>7873051</v>
      </c>
      <c r="K22" s="33">
        <v>160413051</v>
      </c>
    </row>
    <row r="23" spans="1:13" s="39" customFormat="1" x14ac:dyDescent="0.25">
      <c r="A23" s="32">
        <v>83</v>
      </c>
      <c r="B23" s="32" t="s">
        <v>52</v>
      </c>
      <c r="C23" s="33">
        <v>3783448222</v>
      </c>
      <c r="D23" s="33">
        <v>6390884386.0499992</v>
      </c>
      <c r="E23" s="33">
        <v>3740197394.1199999</v>
      </c>
      <c r="F23" s="33">
        <v>228962496</v>
      </c>
      <c r="G23" s="33">
        <v>3969159890.1199999</v>
      </c>
      <c r="H23" s="33">
        <v>2421724495.9299994</v>
      </c>
      <c r="I23" s="33">
        <v>1324211890</v>
      </c>
      <c r="J23" s="33">
        <v>275220008.31999999</v>
      </c>
      <c r="K23" s="33">
        <v>1599431898.3199999</v>
      </c>
    </row>
    <row r="24" spans="1:13" x14ac:dyDescent="0.25">
      <c r="A24" s="32"/>
      <c r="B24" s="32"/>
      <c r="C24" s="33"/>
      <c r="D24" s="33"/>
      <c r="E24" s="33"/>
      <c r="F24" s="33"/>
      <c r="G24" s="33"/>
      <c r="H24" s="33"/>
      <c r="I24" s="33"/>
      <c r="J24" s="33"/>
      <c r="K24" s="33"/>
    </row>
    <row r="25" spans="1:13" x14ac:dyDescent="0.25">
      <c r="A25" s="80">
        <v>91</v>
      </c>
      <c r="B25" s="80" t="s">
        <v>53</v>
      </c>
      <c r="C25" s="81">
        <v>5217005078</v>
      </c>
      <c r="D25" s="81">
        <v>10986726391.139999</v>
      </c>
      <c r="E25" s="81">
        <v>3249943113.5799999</v>
      </c>
      <c r="F25" s="81">
        <v>111229641</v>
      </c>
      <c r="G25" s="81">
        <v>3361172754.5799999</v>
      </c>
      <c r="H25" s="81">
        <v>7625553636.5599995</v>
      </c>
      <c r="I25" s="81">
        <v>2162666222.98</v>
      </c>
      <c r="J25" s="81">
        <v>725627441</v>
      </c>
      <c r="K25" s="81">
        <v>2888293663.98</v>
      </c>
    </row>
    <row r="26" spans="1:13" x14ac:dyDescent="0.25">
      <c r="A26" s="32"/>
      <c r="B26" s="32"/>
      <c r="C26" s="33"/>
      <c r="D26" s="33"/>
      <c r="E26" s="33"/>
      <c r="F26" s="33"/>
      <c r="G26" s="33"/>
      <c r="H26" s="33"/>
      <c r="I26" s="33"/>
      <c r="J26" s="33"/>
      <c r="K26" s="33"/>
    </row>
    <row r="27" spans="1:13" x14ac:dyDescent="0.25">
      <c r="A27" s="80">
        <v>10</v>
      </c>
      <c r="B27" s="80" t="s">
        <v>54</v>
      </c>
      <c r="C27" s="81">
        <f>+C28+C29</f>
        <v>54971381373.999992</v>
      </c>
      <c r="D27" s="81">
        <f t="shared" ref="D27:K27" si="4">+D28+D29</f>
        <v>106149310212.14999</v>
      </c>
      <c r="E27" s="81">
        <f t="shared" si="4"/>
        <v>33294474053.970001</v>
      </c>
      <c r="F27" s="81">
        <f t="shared" si="4"/>
        <v>962843447.91999996</v>
      </c>
      <c r="G27" s="81">
        <f t="shared" si="4"/>
        <v>34257317501.889999</v>
      </c>
      <c r="H27" s="81">
        <f t="shared" si="4"/>
        <v>71891992710.259995</v>
      </c>
      <c r="I27" s="81">
        <f t="shared" si="4"/>
        <v>12263282930.99</v>
      </c>
      <c r="J27" s="81">
        <f t="shared" si="4"/>
        <v>7943379772.1800003</v>
      </c>
      <c r="K27" s="81">
        <f t="shared" si="4"/>
        <v>20206662703.169998</v>
      </c>
    </row>
    <row r="28" spans="1:13" s="39" customFormat="1" x14ac:dyDescent="0.25">
      <c r="A28" s="32">
        <v>100</v>
      </c>
      <c r="B28" s="32" t="s">
        <v>64</v>
      </c>
      <c r="C28" s="33">
        <v>53658752092.999992</v>
      </c>
      <c r="D28" s="33">
        <v>104836680931.14999</v>
      </c>
      <c r="E28" s="33">
        <v>32419896941.470001</v>
      </c>
      <c r="F28" s="33">
        <v>965418617.91999996</v>
      </c>
      <c r="G28" s="33">
        <f>+E28+F28</f>
        <v>33385315559.389999</v>
      </c>
      <c r="H28" s="33">
        <f>+D28-G28</f>
        <v>71451365371.759995</v>
      </c>
      <c r="I28" s="33">
        <v>12263282930.99</v>
      </c>
      <c r="J28" s="33">
        <v>7071377829.6800003</v>
      </c>
      <c r="K28" s="33">
        <f>+I28+J28</f>
        <v>19334660760.669998</v>
      </c>
    </row>
    <row r="29" spans="1:13" s="39" customFormat="1" x14ac:dyDescent="0.25">
      <c r="A29" s="32">
        <v>1002</v>
      </c>
      <c r="B29" s="32" t="s">
        <v>55</v>
      </c>
      <c r="C29" s="33">
        <v>1312629281</v>
      </c>
      <c r="D29" s="33">
        <v>1312629281</v>
      </c>
      <c r="E29" s="33">
        <v>874577112.5</v>
      </c>
      <c r="F29" s="33">
        <v>-2575170</v>
      </c>
      <c r="G29" s="33">
        <f>+E29+F29</f>
        <v>872001942.5</v>
      </c>
      <c r="H29" s="33">
        <f>+D29-G29</f>
        <v>440627338.5</v>
      </c>
      <c r="I29" s="33">
        <v>0</v>
      </c>
      <c r="J29" s="33">
        <v>872001942.5</v>
      </c>
      <c r="K29" s="33">
        <v>872001942.5</v>
      </c>
    </row>
    <row r="30" spans="1:13" x14ac:dyDescent="0.25">
      <c r="A30" s="32"/>
      <c r="B30" s="32"/>
      <c r="C30" s="33"/>
      <c r="D30" s="33"/>
      <c r="E30" s="33"/>
      <c r="F30" s="33"/>
      <c r="G30" s="33"/>
      <c r="H30" s="33"/>
      <c r="I30" s="33"/>
      <c r="J30" s="33"/>
      <c r="K30" s="33"/>
    </row>
    <row r="31" spans="1:13" s="30" customFormat="1" x14ac:dyDescent="0.25">
      <c r="A31" s="28">
        <v>94</v>
      </c>
      <c r="B31" s="28" t="s">
        <v>65</v>
      </c>
      <c r="C31" s="29">
        <v>0</v>
      </c>
      <c r="D31" s="29">
        <v>2032333831.4100001</v>
      </c>
      <c r="E31" s="29">
        <v>0</v>
      </c>
      <c r="F31" s="29">
        <v>0</v>
      </c>
      <c r="G31" s="29">
        <v>0</v>
      </c>
      <c r="H31" s="29">
        <v>2032333831.4100001</v>
      </c>
      <c r="I31" s="29">
        <v>0</v>
      </c>
      <c r="J31" s="29">
        <v>0</v>
      </c>
      <c r="K31" s="29">
        <v>0</v>
      </c>
    </row>
    <row r="33" spans="3:7" x14ac:dyDescent="0.25">
      <c r="C33" s="98"/>
    </row>
    <row r="34" spans="3:7" x14ac:dyDescent="0.25">
      <c r="E34" s="3"/>
      <c r="F34" s="3"/>
      <c r="G34" s="3"/>
    </row>
    <row r="36" spans="3:7" x14ac:dyDescent="0.25">
      <c r="E36" s="3"/>
    </row>
    <row r="37" spans="3:7" x14ac:dyDescent="0.25">
      <c r="E37" s="3"/>
    </row>
    <row r="38" spans="3:7" x14ac:dyDescent="0.25">
      <c r="E38" s="3"/>
    </row>
    <row r="39" spans="3:7" x14ac:dyDescent="0.25">
      <c r="E39" s="3"/>
    </row>
  </sheetData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INGRESOS I. TRIMESTRE</vt:lpstr>
      <vt:lpstr>INGRESOS II TRIMESTRE</vt:lpstr>
      <vt:lpstr>GASTOS I. TRIMESTRE</vt:lpstr>
      <vt:lpstr>GASTOS  II TRIMESTRE</vt:lpstr>
      <vt:lpstr>INGRESOS III TRMESTRE</vt:lpstr>
      <vt:lpstr>GASTOS III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Marina</dc:creator>
  <cp:lastModifiedBy>David Sanchez</cp:lastModifiedBy>
  <dcterms:created xsi:type="dcterms:W3CDTF">2016-08-23T14:02:44Z</dcterms:created>
  <dcterms:modified xsi:type="dcterms:W3CDTF">2016-11-02T19:53:54Z</dcterms:modified>
</cp:coreProperties>
</file>