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5DB28A58-573B-496F-9316-B44F4459DA69}" xr6:coauthVersionLast="47" xr6:coauthVersionMax="47" xr10:uidLastSave="{00000000-0000-0000-0000-000000000000}"/>
  <workbookProtection workbookAlgorithmName="SHA-512" workbookHashValue="jkRMDdPnZO0BI8QyA0wofDmXDdhTANCHpXxoTpGYR8z/4liQY/OmgGRZeQ17C/HIrfTfd/nm+mkOJUNXCdru9g==" workbookSaltValue="zo+VWZPPfHIQHEEWrnv51w==" workbookSpinCount="100000" lockStructure="1"/>
  <bookViews>
    <workbookView xWindow="-120" yWindow="-120" windowWidth="20730" windowHeight="11040" xr2:uid="{00000000-000D-0000-FFFF-FFFF00000000}"/>
  </bookViews>
  <sheets>
    <sheet name="SET-Planeacion" sheetId="1" r:id="rId1"/>
    <sheet name="01" sheetId="55" r:id="rId2"/>
    <sheet name="02" sheetId="56" r:id="rId3"/>
    <sheet name="03" sheetId="61" r:id="rId4"/>
    <sheet name="04" sheetId="62" r:id="rId5"/>
    <sheet name="05" sheetId="60" r:id="rId6"/>
  </sheets>
  <definedNames>
    <definedName name="_xlnm.Print_Titles" localSheetId="0">'SET-Planeacion'!$1:$3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56" l="1"/>
  <c r="F2" i="55" l="1"/>
  <c r="F1" i="55"/>
  <c r="F1" i="56"/>
  <c r="O14" i="60" l="1"/>
  <c r="O13" i="60"/>
  <c r="O14" i="62"/>
  <c r="C14" i="62" s="1"/>
  <c r="O13" i="62"/>
  <c r="C13" i="62" s="1"/>
  <c r="O14" i="61"/>
  <c r="C14" i="61" s="1"/>
  <c r="O13" i="61"/>
  <c r="C13" i="61" s="1"/>
  <c r="O14" i="56"/>
  <c r="C14" i="56" s="1"/>
  <c r="O13" i="56"/>
  <c r="C13" i="56" s="1"/>
  <c r="C13" i="60" l="1"/>
  <c r="G13" i="60"/>
  <c r="K13" i="60"/>
  <c r="D13" i="60"/>
  <c r="H13" i="60"/>
  <c r="L13" i="60"/>
  <c r="E13" i="60"/>
  <c r="I13" i="60"/>
  <c r="M13" i="60"/>
  <c r="F13" i="60"/>
  <c r="J13" i="60"/>
  <c r="N13" i="60"/>
  <c r="C14" i="60"/>
  <c r="G14" i="60"/>
  <c r="K14" i="60"/>
  <c r="D14" i="60"/>
  <c r="H14" i="60"/>
  <c r="L14" i="60"/>
  <c r="E14" i="60"/>
  <c r="I14" i="60"/>
  <c r="M14" i="60"/>
  <c r="F14" i="60"/>
  <c r="J14" i="60"/>
  <c r="N14" i="60"/>
  <c r="O14" i="55"/>
  <c r="O13" i="55"/>
  <c r="E13" i="55" l="1"/>
  <c r="I13" i="55"/>
  <c r="M13" i="55"/>
  <c r="F13" i="55"/>
  <c r="J13" i="55"/>
  <c r="N13" i="55"/>
  <c r="C13" i="55"/>
  <c r="G13" i="55"/>
  <c r="K13" i="55"/>
  <c r="D13" i="55"/>
  <c r="H13" i="55"/>
  <c r="L13" i="55"/>
  <c r="E14" i="55"/>
  <c r="I14" i="55"/>
  <c r="M14" i="55"/>
  <c r="F14" i="55"/>
  <c r="J14" i="55"/>
  <c r="N14" i="55"/>
  <c r="C14" i="55"/>
  <c r="G14" i="55"/>
  <c r="K14" i="55"/>
  <c r="D14" i="55"/>
  <c r="H14" i="55"/>
  <c r="L14" i="55"/>
  <c r="L20" i="62"/>
  <c r="H20" i="62"/>
  <c r="D20" i="62"/>
  <c r="I7" i="62"/>
  <c r="F7" i="62"/>
  <c r="A7" i="62"/>
  <c r="G4" i="62"/>
  <c r="F3" i="62"/>
  <c r="F2" i="62"/>
  <c r="L20" i="61"/>
  <c r="H20" i="61"/>
  <c r="D20" i="61"/>
  <c r="I7" i="61"/>
  <c r="F7" i="61"/>
  <c r="A7" i="61"/>
  <c r="G4" i="61"/>
  <c r="F3" i="61"/>
  <c r="F2" i="61"/>
  <c r="O17" i="62" l="1"/>
  <c r="O16" i="62"/>
  <c r="O15" i="62" s="1"/>
  <c r="L7" i="1" s="1"/>
  <c r="N15" i="62"/>
  <c r="X7" i="1" s="1"/>
  <c r="M15" i="62"/>
  <c r="W7" i="1" s="1"/>
  <c r="L15" i="62"/>
  <c r="V7" i="1" s="1"/>
  <c r="K15" i="62"/>
  <c r="U7" i="1" s="1"/>
  <c r="J15" i="62"/>
  <c r="T7" i="1" s="1"/>
  <c r="I15" i="62"/>
  <c r="S7" i="1" s="1"/>
  <c r="H15" i="62"/>
  <c r="R7" i="1" s="1"/>
  <c r="G15" i="62"/>
  <c r="Q7" i="1" s="1"/>
  <c r="F15" i="62"/>
  <c r="P7" i="1" s="1"/>
  <c r="E15" i="62"/>
  <c r="O7" i="1" s="1"/>
  <c r="D15" i="62"/>
  <c r="N7" i="1" s="1"/>
  <c r="C15" i="62"/>
  <c r="M7" i="1" s="1"/>
  <c r="N14" i="62"/>
  <c r="M14" i="62"/>
  <c r="L14" i="62"/>
  <c r="K14" i="62"/>
  <c r="J14" i="62"/>
  <c r="I14" i="62"/>
  <c r="H14" i="62"/>
  <c r="G14" i="62"/>
  <c r="F14" i="62"/>
  <c r="E14" i="62"/>
  <c r="D14" i="62"/>
  <c r="N13" i="62"/>
  <c r="M13" i="62"/>
  <c r="L13" i="62"/>
  <c r="K13" i="62"/>
  <c r="J13" i="62"/>
  <c r="I13" i="62"/>
  <c r="H13" i="62"/>
  <c r="G13" i="62"/>
  <c r="F13" i="62"/>
  <c r="E13" i="62"/>
  <c r="D13" i="62"/>
  <c r="H7" i="62"/>
  <c r="F1" i="62"/>
  <c r="O17" i="61"/>
  <c r="O16" i="61"/>
  <c r="O15" i="61" s="1"/>
  <c r="L6" i="1" s="1"/>
  <c r="N15" i="61"/>
  <c r="X6" i="1" s="1"/>
  <c r="M15" i="61"/>
  <c r="W6" i="1" s="1"/>
  <c r="L15" i="61"/>
  <c r="V6" i="1" s="1"/>
  <c r="K15" i="61"/>
  <c r="U6" i="1" s="1"/>
  <c r="J15" i="61"/>
  <c r="T6" i="1" s="1"/>
  <c r="I15" i="61"/>
  <c r="S6" i="1" s="1"/>
  <c r="H15" i="61"/>
  <c r="R6" i="1" s="1"/>
  <c r="G15" i="61"/>
  <c r="Q6" i="1" s="1"/>
  <c r="F15" i="61"/>
  <c r="P6" i="1" s="1"/>
  <c r="E15" i="61"/>
  <c r="O6" i="1" s="1"/>
  <c r="D15" i="61"/>
  <c r="N6" i="1" s="1"/>
  <c r="C15" i="61"/>
  <c r="M6" i="1" s="1"/>
  <c r="N14" i="61"/>
  <c r="M14" i="61"/>
  <c r="L14" i="61"/>
  <c r="K14" i="61"/>
  <c r="J14" i="61"/>
  <c r="I14" i="61"/>
  <c r="H14" i="61"/>
  <c r="G14" i="61"/>
  <c r="F14" i="61"/>
  <c r="E14" i="61"/>
  <c r="D14" i="61"/>
  <c r="N13" i="61"/>
  <c r="M13" i="61"/>
  <c r="L13" i="61"/>
  <c r="K13" i="61"/>
  <c r="J13" i="61"/>
  <c r="I13" i="61"/>
  <c r="H13" i="61"/>
  <c r="G13" i="61"/>
  <c r="F13" i="61"/>
  <c r="E13" i="61"/>
  <c r="D13" i="61"/>
  <c r="H7" i="61"/>
  <c r="F1" i="61"/>
  <c r="O16" i="55" l="1"/>
  <c r="O17" i="55"/>
  <c r="O17" i="60"/>
  <c r="O15" i="60" s="1"/>
  <c r="L8" i="1" s="1"/>
  <c r="O16" i="60"/>
  <c r="N15" i="60"/>
  <c r="X8" i="1" s="1"/>
  <c r="M15" i="60"/>
  <c r="W8" i="1" s="1"/>
  <c r="L15" i="60"/>
  <c r="V8" i="1" s="1"/>
  <c r="K15" i="60"/>
  <c r="U8" i="1" s="1"/>
  <c r="J15" i="60"/>
  <c r="T8" i="1" s="1"/>
  <c r="I15" i="60"/>
  <c r="S8" i="1" s="1"/>
  <c r="H15" i="60"/>
  <c r="R8" i="1" s="1"/>
  <c r="G15" i="60"/>
  <c r="Q8" i="1" s="1"/>
  <c r="F15" i="60"/>
  <c r="P8" i="1" s="1"/>
  <c r="E15" i="60"/>
  <c r="O8" i="1" s="1"/>
  <c r="D15" i="60"/>
  <c r="N8" i="1" s="1"/>
  <c r="C15" i="60"/>
  <c r="M8" i="1" s="1"/>
  <c r="O17" i="56"/>
  <c r="O16" i="56"/>
  <c r="N15" i="56"/>
  <c r="X5" i="1" s="1"/>
  <c r="M15" i="56"/>
  <c r="W5" i="1" s="1"/>
  <c r="L15" i="56"/>
  <c r="V5" i="1" s="1"/>
  <c r="K15" i="56"/>
  <c r="U5" i="1" s="1"/>
  <c r="J15" i="56"/>
  <c r="T5" i="1" s="1"/>
  <c r="I15" i="56"/>
  <c r="S5" i="1" s="1"/>
  <c r="H15" i="56"/>
  <c r="R5" i="1" s="1"/>
  <c r="G15" i="56"/>
  <c r="Q5" i="1" s="1"/>
  <c r="F15" i="56"/>
  <c r="P5" i="1" s="1"/>
  <c r="E15" i="56"/>
  <c r="O5" i="1" s="1"/>
  <c r="D15" i="56"/>
  <c r="N5" i="1" s="1"/>
  <c r="C15" i="56"/>
  <c r="M5" i="1" s="1"/>
  <c r="N14" i="56"/>
  <c r="M14" i="56"/>
  <c r="L14" i="56"/>
  <c r="K14" i="56"/>
  <c r="J14" i="56"/>
  <c r="I14" i="56"/>
  <c r="H14" i="56"/>
  <c r="G14" i="56"/>
  <c r="F14" i="56"/>
  <c r="E14" i="56"/>
  <c r="D14" i="56"/>
  <c r="N13" i="56"/>
  <c r="M13" i="56"/>
  <c r="L13" i="56"/>
  <c r="K13" i="56"/>
  <c r="J13" i="56"/>
  <c r="I13" i="56"/>
  <c r="H13" i="56"/>
  <c r="G13" i="56"/>
  <c r="F13" i="56"/>
  <c r="E13" i="56"/>
  <c r="D13" i="56"/>
  <c r="N15" i="55"/>
  <c r="X4" i="1" s="1"/>
  <c r="M15" i="55"/>
  <c r="W4" i="1" s="1"/>
  <c r="L15" i="55"/>
  <c r="V4" i="1" s="1"/>
  <c r="K15" i="55"/>
  <c r="U4" i="1" s="1"/>
  <c r="J15" i="55"/>
  <c r="T4" i="1" s="1"/>
  <c r="I15" i="55"/>
  <c r="S4" i="1" s="1"/>
  <c r="H15" i="55"/>
  <c r="R4" i="1" s="1"/>
  <c r="G15" i="55"/>
  <c r="Q4" i="1" s="1"/>
  <c r="F15" i="55"/>
  <c r="P4" i="1" s="1"/>
  <c r="E15" i="55"/>
  <c r="O4" i="1" s="1"/>
  <c r="D15" i="55"/>
  <c r="N4" i="1" s="1"/>
  <c r="C15" i="55"/>
  <c r="M4" i="1" s="1"/>
  <c r="F3" i="60"/>
  <c r="F3" i="56"/>
  <c r="F3" i="55"/>
  <c r="O15" i="55" l="1"/>
  <c r="O15" i="56"/>
  <c r="L5" i="1" s="1"/>
  <c r="F1" i="60"/>
  <c r="L20" i="60"/>
  <c r="H20" i="60"/>
  <c r="D20" i="60"/>
  <c r="I7" i="60"/>
  <c r="F7" i="60"/>
  <c r="A7" i="60"/>
  <c r="G4" i="60"/>
  <c r="F2" i="60"/>
  <c r="H7" i="60"/>
  <c r="L4" i="1" l="1"/>
  <c r="L20" i="56"/>
  <c r="H20" i="56"/>
  <c r="D20" i="56"/>
  <c r="I7" i="56"/>
  <c r="F7" i="56"/>
  <c r="A7" i="56"/>
  <c r="G4" i="56"/>
  <c r="F2" i="56"/>
  <c r="H7" i="56"/>
  <c r="L20" i="55"/>
  <c r="H20" i="55"/>
  <c r="D20" i="55"/>
  <c r="I7" i="55"/>
  <c r="F7" i="55"/>
  <c r="A7" i="55"/>
  <c r="G4" i="55"/>
  <c r="H7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<sst xmlns="http://schemas.openxmlformats.org/spreadsheetml/2006/main" count="418" uniqueCount="139">
  <si>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</si>
  <si>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</si>
  <si>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</si>
  <si>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</si>
  <si>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</si>
  <si>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</si>
  <si>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</si>
  <si>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</si>
  <si>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</si>
  <si>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</si>
  <si>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</si>
  <si>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</si>
  <si>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</si>
  <si>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</si>
  <si>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</si>
  <si>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</si>
  <si>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</si>
  <si>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</si>
  <si>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</si>
  <si>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</si>
  <si>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</si>
  <si>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</si>
  <si>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</si>
  <si>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</si>
  <si>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</si>
  <si>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</si>
  <si>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</si>
  <si>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</si>
  <si>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</si>
  <si>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</si>
  <si>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</si>
  <si>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</si>
  <si>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</si>
  <si>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</si>
  <si>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</si>
  <si>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</si>
  <si>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</si>
  <si>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</si>
  <si>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</si>
  <si>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</si>
  <si>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</si>
  <si>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</si>
  <si>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>IN03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</si>
  <si>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</si>
  <si>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</si>
  <si>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</si>
  <si>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</si>
  <si>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</si>
  <si>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</si>
  <si>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</si>
  <si>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</si>
  <si>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</si>
  <si>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</si>
  <si>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</si>
  <si>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</si>
  <si>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</si>
  <si>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</si>
  <si>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</si>
  <si>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</si>
  <si>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</si>
  <si>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</si>
  <si>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</si>
  <si>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</si>
  <si>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</si>
  <si>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</si>
  <si>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</si>
  <si>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</si>
  <si>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</si>
  <si>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</si>
  <si>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</si>
  <si>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</si>
  <si>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</si>
  <si>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</si>
  <si>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</si>
  <si>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</si>
  <si>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</si>
  <si>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</si>
  <si>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</si>
  <si>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</si>
  <si>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</si>
  <si>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</si>
  <si>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</si>
  <si>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</si>
  <si>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</si>
  <si>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</si>
  <si>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</si>
  <si>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Cumplimiento del objeto del contrato</t>
  </si>
  <si>
    <t>&gt; 80%</t>
  </si>
  <si>
    <t xml:space="preserve">Entre 60% - 79% </t>
  </si>
  <si>
    <t xml:space="preserve">&lt; 59% </t>
  </si>
  <si>
    <t>&gt; 0</t>
  </si>
  <si>
    <t>= 0</t>
  </si>
  <si>
    <t>&lt; 0</t>
  </si>
  <si>
    <t>Número de contratos ejecutados a satisfacción</t>
  </si>
  <si>
    <t>Número de contratos adjudicados</t>
  </si>
  <si>
    <t>&lt;=0</t>
  </si>
  <si>
    <t>Tiempo proyectado</t>
  </si>
  <si>
    <t>Tiempo Ejecutado</t>
  </si>
  <si>
    <t>Millones de $</t>
  </si>
  <si>
    <t>Días</t>
  </si>
  <si>
    <t>Entre 80% y 100%</t>
  </si>
  <si>
    <t>Entre 60% y 79%</t>
  </si>
  <si>
    <t>Menor al 60%</t>
  </si>
  <si>
    <t>IN04</t>
  </si>
  <si>
    <t>IN05</t>
  </si>
  <si>
    <t>&lt;=1</t>
  </si>
  <si>
    <t>RESULTADOS DE LA VIGENCIA</t>
  </si>
  <si>
    <t>RESULTADOS VIGENCIA 2019</t>
  </si>
  <si>
    <t>Nivel de ejecución de propuestas y proyectos aprobados</t>
  </si>
  <si>
    <t>Determinar el margen de concreción de las propuesta y / o proyectos elaborados por Aguas del Huila.</t>
  </si>
  <si>
    <t xml:space="preserve">Nivel de cumplimiento de los  resultados  proyectados </t>
  </si>
  <si>
    <t>Resultados Obtenidos / Resultados Proyectados *100</t>
  </si>
  <si>
    <t xml:space="preserve">Determinar la eficiencia, eficacia de los tiempos estimados frente al ejecuccion  de las porpuestas y/o  proyectos  realizadas por la entidad. </t>
  </si>
  <si>
    <t>PLANEACION</t>
  </si>
  <si>
    <t>Determinar la  eficacia  en la ejecucion de  los presupuestos estimados frente los  resultados  de los diferentes  proyectos ejecutados por la entidad.</t>
  </si>
  <si>
    <t>Medir el grado de satisfacción de los proyectos ejecutados por la entidad.</t>
  </si>
  <si>
    <t xml:space="preserve">% de proyectos  con prorrogas vigencia actual </t>
  </si>
  <si>
    <t xml:space="preserve">No. de contratos ejecutados a satisfacción / No.  Contratos  adjudicados.*100 </t>
  </si>
  <si>
    <t>Nivel de Cumplimiento de Tiempo de duracion del proyecto y/o contrato</t>
  </si>
  <si>
    <t xml:space="preserve">Tiempo ejecutado   de cada contrato  y/o proyecto/Tiempo proyectado  *100         </t>
  </si>
  <si>
    <t>Medir el impacto de cumplimiento en los proyectos o contratos suscriptos   frente al componente del funcionamiento y las causas de las prorrogas.</t>
  </si>
  <si>
    <t>AH-DEP-</t>
  </si>
  <si>
    <t xml:space="preserve">Relacion de contratos ejecutados a satisfacción y numero de contratos adjudicados </t>
  </si>
  <si>
    <t>Presupuestos estimados</t>
  </si>
  <si>
    <t>Presupuestos ejecutados</t>
  </si>
  <si>
    <t>Informe de actividades  y supervision y presupuesto ejecutado</t>
  </si>
  <si>
    <t xml:space="preserve">Informe de Actividades y supervision </t>
  </si>
  <si>
    <t>Número de Propuestas y/o proyectos aprobados / Número de Propuestas y Proyectos elaborados*100</t>
  </si>
  <si>
    <t>Número de propuestas y/o proyectos aprobados</t>
  </si>
  <si>
    <t>Número de propuestas y/o proyectos elaborados</t>
  </si>
  <si>
    <t>N° de propuestas y/o proyectos elaborados vs aprobados</t>
  </si>
  <si>
    <t>N° de proyectos con prorrogas</t>
  </si>
  <si>
    <t>Número de proyectos con prorroga</t>
  </si>
  <si>
    <t>Número de proyectos con prorroga / total de proyectos aprobados  por aguas del Huila en el tiempo*100</t>
  </si>
  <si>
    <t>Número de proyectos aprobados</t>
  </si>
  <si>
    <t>Informes de avance y ejecución  proyectos</t>
  </si>
  <si>
    <t>META 2025</t>
  </si>
  <si>
    <t>VIGENCIA 2025</t>
  </si>
  <si>
    <t>META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</si>
</sst>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7">
    <xf numFmtId="0" fontId="0" fillId="0" borderId="0" xfId="0"/>
    <xf numFmtId="0" fontId="5" fillId="0" borderId="0" xfId="0" applyFont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0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9" fontId="8" fillId="0" borderId="0" xfId="1" applyNumberFormat="1" applyFont="1" applyAlignment="1">
      <alignment horizontal="center" vertical="center"/>
    </xf>
    <xf numFmtId="9" fontId="10" fillId="0" borderId="1" xfId="1" applyNumberFormat="1" applyFont="1" applyBorder="1" applyAlignment="1">
      <alignment vertical="center"/>
    </xf>
    <xf numFmtId="164" fontId="8" fillId="7" borderId="1" xfId="1" applyNumberFormat="1" applyFont="1" applyFill="1" applyBorder="1" applyAlignment="1">
      <alignment horizontal="right" vertical="center"/>
    </xf>
    <xf numFmtId="164" fontId="8" fillId="7" borderId="15" xfId="1" applyNumberFormat="1" applyFont="1" applyFill="1" applyBorder="1" applyAlignment="1">
      <alignment horizontal="right" vertical="center"/>
    </xf>
    <xf numFmtId="9" fontId="9" fillId="7" borderId="12" xfId="1" applyNumberFormat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8" fillId="7" borderId="15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0" fontId="14" fillId="7" borderId="29" xfId="1" applyFont="1" applyFill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7" borderId="12" xfId="1" applyFont="1" applyFill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textRotation="90" wrapText="1"/>
    </xf>
    <xf numFmtId="0" fontId="15" fillId="8" borderId="35" xfId="0" applyFont="1" applyFill="1" applyBorder="1" applyAlignment="1">
      <alignment horizontal="center" vertical="center" textRotation="90" wrapText="1"/>
    </xf>
    <xf numFmtId="0" fontId="19" fillId="5" borderId="35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166" fontId="8" fillId="0" borderId="1" xfId="1" applyNumberFormat="1" applyFont="1" applyBorder="1" applyAlignment="1">
      <alignment vertical="center"/>
    </xf>
    <xf numFmtId="166" fontId="8" fillId="7" borderId="15" xfId="1" applyNumberFormat="1" applyFont="1" applyFill="1" applyBorder="1" applyAlignment="1">
      <alignment vertical="center"/>
    </xf>
    <xf numFmtId="0" fontId="9" fillId="0" borderId="1" xfId="1" applyFont="1" applyBorder="1" applyAlignment="1">
      <alignment horizontal="justify" vertical="center" wrapText="1"/>
    </xf>
    <xf numFmtId="0" fontId="9" fillId="0" borderId="12" xfId="1" applyFont="1" applyBorder="1" applyAlignment="1">
      <alignment horizontal="justify" vertical="center" wrapText="1"/>
    </xf>
    <xf numFmtId="49" fontId="5" fillId="0" borderId="35" xfId="0" applyNumberFormat="1" applyFont="1" applyBorder="1" applyAlignment="1">
      <alignment horizontal="center" vertical="top"/>
    </xf>
    <xf numFmtId="0" fontId="21" fillId="0" borderId="0" xfId="0" applyFont="1"/>
    <xf numFmtId="0" fontId="22" fillId="0" borderId="0" xfId="0" applyFont="1"/>
    <xf numFmtId="0" fontId="2" fillId="0" borderId="35" xfId="0" applyFont="1" applyBorder="1" applyAlignment="1">
      <alignment horizontal="center" vertical="center" textRotation="90" wrapText="1"/>
    </xf>
    <xf numFmtId="9" fontId="3" fillId="0" borderId="35" xfId="1" applyNumberFormat="1" applyFont="1" applyBorder="1" applyAlignment="1">
      <alignment horizontal="center" vertical="center" wrapText="1"/>
    </xf>
    <xf numFmtId="49" fontId="3" fillId="0" borderId="35" xfId="1" applyNumberFormat="1" applyFont="1" applyBorder="1" applyAlignment="1">
      <alignment horizontal="center" vertical="center" wrapText="1"/>
    </xf>
    <xf numFmtId="164" fontId="15" fillId="0" borderId="35" xfId="0" applyNumberFormat="1" applyFont="1" applyBorder="1" applyAlignment="1">
      <alignment horizontal="center" vertical="center" textRotation="90" wrapText="1"/>
    </xf>
    <xf numFmtId="166" fontId="15" fillId="0" borderId="35" xfId="0" applyNumberFormat="1" applyFont="1" applyBorder="1" applyAlignment="1">
      <alignment horizontal="center" vertical="center" textRotation="90" wrapText="1"/>
    </xf>
    <xf numFmtId="165" fontId="10" fillId="0" borderId="1" xfId="1" applyNumberFormat="1" applyFont="1" applyBorder="1" applyAlignment="1">
      <alignment vertical="center"/>
    </xf>
    <xf numFmtId="166" fontId="9" fillId="7" borderId="1" xfId="1" applyNumberFormat="1" applyFont="1" applyFill="1" applyBorder="1" applyAlignment="1">
      <alignment horizontal="right" vertical="center"/>
    </xf>
    <xf numFmtId="166" fontId="9" fillId="7" borderId="15" xfId="1" applyNumberFormat="1" applyFont="1" applyFill="1" applyBorder="1" applyAlignment="1">
      <alignment horizontal="right" vertical="center"/>
    </xf>
    <xf numFmtId="166" fontId="9" fillId="0" borderId="1" xfId="1" applyNumberFormat="1" applyFont="1" applyBorder="1" applyAlignment="1">
      <alignment vertical="center"/>
    </xf>
    <xf numFmtId="166" fontId="9" fillId="7" borderId="15" xfId="1" applyNumberFormat="1" applyFont="1" applyFill="1" applyBorder="1" applyAlignment="1">
      <alignment vertical="center"/>
    </xf>
    <xf numFmtId="165" fontId="8" fillId="7" borderId="1" xfId="1" applyNumberFormat="1" applyFont="1" applyFill="1" applyBorder="1" applyAlignment="1">
      <alignment horizontal="right" vertical="center"/>
    </xf>
    <xf numFmtId="165" fontId="8" fillId="7" borderId="15" xfId="1" applyNumberFormat="1" applyFont="1" applyFill="1" applyBorder="1" applyAlignment="1">
      <alignment horizontal="right" vertical="center"/>
    </xf>
    <xf numFmtId="9" fontId="5" fillId="0" borderId="0" xfId="0" applyNumberFormat="1" applyFont="1"/>
    <xf numFmtId="164" fontId="10" fillId="0" borderId="1" xfId="1" applyNumberFormat="1" applyFont="1" applyBorder="1" applyAlignment="1">
      <alignment vertical="center"/>
    </xf>
    <xf numFmtId="164" fontId="9" fillId="7" borderId="1" xfId="1" applyNumberFormat="1" applyFont="1" applyFill="1" applyBorder="1" applyAlignment="1">
      <alignment horizontal="right" vertical="center"/>
    </xf>
    <xf numFmtId="164" fontId="9" fillId="7" borderId="15" xfId="1" applyNumberFormat="1" applyFont="1" applyFill="1" applyBorder="1" applyAlignment="1">
      <alignment horizontal="right" vertical="center"/>
    </xf>
    <xf numFmtId="165" fontId="10" fillId="0" borderId="1" xfId="1" applyNumberFormat="1" applyFont="1" applyBorder="1" applyAlignment="1">
      <alignment vertical="center" textRotation="90"/>
    </xf>
    <xf numFmtId="0" fontId="9" fillId="0" borderId="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10" fillId="2" borderId="1" xfId="1" applyFont="1" applyFill="1" applyBorder="1" applyAlignment="1">
      <alignment horizontal="center" vertical="center"/>
    </xf>
    <xf numFmtId="9" fontId="10" fillId="7" borderId="15" xfId="1" applyNumberFormat="1" applyFont="1" applyFill="1" applyBorder="1" applyAlignment="1">
      <alignment vertical="center"/>
    </xf>
    <xf numFmtId="165" fontId="10" fillId="7" borderId="15" xfId="1" applyNumberFormat="1" applyFont="1" applyFill="1" applyBorder="1" applyAlignment="1">
      <alignment vertical="center"/>
    </xf>
    <xf numFmtId="164" fontId="10" fillId="7" borderId="15" xfId="1" applyNumberFormat="1" applyFont="1" applyFill="1" applyBorder="1" applyAlignment="1">
      <alignment vertical="center"/>
    </xf>
    <xf numFmtId="9" fontId="8" fillId="0" borderId="1" xfId="1" applyNumberFormat="1" applyFont="1" applyBorder="1" applyAlignment="1">
      <alignment vertical="center"/>
    </xf>
    <xf numFmtId="165" fontId="8" fillId="0" borderId="1" xfId="1" applyNumberFormat="1" applyFont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0" fontId="2" fillId="0" borderId="35" xfId="1" applyFont="1" applyBorder="1" applyAlignment="1">
      <alignment horizontal="center" vertical="center" wrapText="1"/>
    </xf>
    <xf numFmtId="0" fontId="24" fillId="0" borderId="35" xfId="1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8" fillId="9" borderId="6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12" fillId="7" borderId="8" xfId="1" applyFont="1" applyFill="1" applyBorder="1" applyAlignment="1">
      <alignment horizontal="left" vertical="center"/>
    </xf>
    <xf numFmtId="0" fontId="12" fillId="7" borderId="9" xfId="1" applyFont="1" applyFill="1" applyBorder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7" fontId="9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10" fillId="2" borderId="18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9" fillId="7" borderId="11" xfId="1" applyFont="1" applyFill="1" applyBorder="1" applyAlignment="1">
      <alignment horizontal="left" vertical="center" wrapText="1"/>
    </xf>
    <xf numFmtId="0" fontId="9" fillId="7" borderId="12" xfId="1" applyFont="1" applyFill="1" applyBorder="1" applyAlignment="1">
      <alignment horizontal="left" vertical="center" wrapText="1"/>
    </xf>
    <xf numFmtId="9" fontId="10" fillId="7" borderId="24" xfId="1" applyNumberFormat="1" applyFont="1" applyFill="1" applyBorder="1" applyAlignment="1">
      <alignment horizontal="center" vertical="center"/>
    </xf>
    <xf numFmtId="0" fontId="11" fillId="7" borderId="25" xfId="1" applyFont="1" applyFill="1" applyBorder="1" applyAlignment="1">
      <alignment horizontal="center" vertical="center"/>
    </xf>
    <xf numFmtId="0" fontId="11" fillId="7" borderId="26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0" fillId="6" borderId="18" xfId="1" applyFont="1" applyFill="1" applyBorder="1" applyAlignment="1">
      <alignment horizontal="left" vertical="center"/>
    </xf>
    <xf numFmtId="0" fontId="10" fillId="6" borderId="1" xfId="1" applyFont="1" applyFill="1" applyBorder="1" applyAlignment="1">
      <alignment horizontal="left" vertical="center"/>
    </xf>
    <xf numFmtId="0" fontId="13" fillId="7" borderId="18" xfId="1" applyFont="1" applyFill="1" applyBorder="1" applyAlignment="1">
      <alignment horizontal="center" vertical="center" textRotation="90"/>
    </xf>
    <xf numFmtId="0" fontId="13" fillId="7" borderId="11" xfId="1" applyFont="1" applyFill="1" applyBorder="1" applyAlignment="1">
      <alignment horizontal="center" vertical="center" textRotation="90"/>
    </xf>
    <xf numFmtId="0" fontId="14" fillId="0" borderId="29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0" fillId="7" borderId="5" xfId="1" applyFont="1" applyFill="1" applyBorder="1" applyAlignment="1">
      <alignment horizontal="left" vertical="center" wrapText="1"/>
    </xf>
    <xf numFmtId="0" fontId="10" fillId="7" borderId="6" xfId="1" applyFont="1" applyFill="1" applyBorder="1" applyAlignment="1">
      <alignment horizontal="left" vertical="center" wrapText="1"/>
    </xf>
    <xf numFmtId="0" fontId="10" fillId="7" borderId="7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7" borderId="14" xfId="1" applyFont="1" applyFill="1" applyBorder="1" applyAlignment="1">
      <alignment horizontal="left" vertical="center"/>
    </xf>
    <xf numFmtId="0" fontId="10" fillId="7" borderId="0" xfId="1" applyFont="1" applyFill="1" applyAlignment="1">
      <alignment horizontal="left" vertical="center"/>
    </xf>
    <xf numFmtId="0" fontId="10" fillId="7" borderId="20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textRotation="90" wrapText="1"/>
    </xf>
    <xf numFmtId="0" fontId="14" fillId="2" borderId="1" xfId="1" applyFont="1" applyFill="1" applyBorder="1" applyAlignment="1">
      <alignment horizontal="center" vertical="center" textRotation="90" wrapText="1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0" fillId="7" borderId="16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0" fontId="10" fillId="7" borderId="25" xfId="1" applyFont="1" applyFill="1" applyBorder="1" applyAlignment="1">
      <alignment horizontal="center" vertical="center"/>
    </xf>
    <xf numFmtId="0" fontId="10" fillId="7" borderId="26" xfId="1" applyFont="1" applyFill="1" applyBorder="1" applyAlignment="1">
      <alignment horizontal="center" vertical="center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0" fontId="10" fillId="7" borderId="22" xfId="1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5" borderId="23" xfId="1" applyFont="1" applyFill="1" applyBorder="1" applyAlignment="1">
      <alignment horizontal="center" vertical="center"/>
    </xf>
    <xf numFmtId="0" fontId="10" fillId="4" borderId="23" xfId="1" applyFont="1" applyFill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8" fillId="7" borderId="11" xfId="1" applyFont="1" applyFill="1" applyBorder="1" applyAlignment="1">
      <alignment horizontal="left" vertical="center"/>
    </xf>
    <xf numFmtId="0" fontId="8" fillId="7" borderId="12" xfId="1" applyFont="1" applyFill="1" applyBorder="1" applyAlignment="1">
      <alignment horizontal="left" vertical="center"/>
    </xf>
    <xf numFmtId="2" fontId="10" fillId="7" borderId="30" xfId="1" applyNumberFormat="1" applyFont="1" applyFill="1" applyBorder="1" applyAlignment="1">
      <alignment horizontal="left" vertical="center"/>
    </xf>
    <xf numFmtId="2" fontId="10" fillId="7" borderId="31" xfId="1" applyNumberFormat="1" applyFont="1" applyFill="1" applyBorder="1" applyAlignment="1">
      <alignment horizontal="left" vertical="center"/>
    </xf>
    <xf numFmtId="0" fontId="8" fillId="7" borderId="18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left" vertical="center"/>
    </xf>
    <xf numFmtId="0" fontId="8" fillId="7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10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horizontal="left" vertical="center"/>
    </xf>
    <xf numFmtId="0" fontId="10" fillId="7" borderId="15" xfId="1" applyFont="1" applyFill="1" applyBorder="1" applyAlignment="1">
      <alignment horizontal="left" vertical="center"/>
    </xf>
    <xf numFmtId="0" fontId="8" fillId="7" borderId="37" xfId="1" applyFont="1" applyFill="1" applyBorder="1" applyAlignment="1">
      <alignment horizontal="left" vertical="center"/>
    </xf>
    <xf numFmtId="0" fontId="8" fillId="7" borderId="38" xfId="1" applyFont="1" applyFill="1" applyBorder="1" applyAlignment="1">
      <alignment horizontal="left" vertical="center"/>
    </xf>
    <xf numFmtId="0" fontId="8" fillId="7" borderId="39" xfId="1" applyFont="1" applyFill="1" applyBorder="1" applyAlignment="1">
      <alignment horizontal="left" vertical="center"/>
    </xf>
    <xf numFmtId="0" fontId="18" fillId="8" borderId="32" xfId="0" applyFont="1" applyFill="1" applyBorder="1" applyAlignment="1">
      <alignment horizontal="right" vertical="center" wrapText="1"/>
    </xf>
    <xf numFmtId="0" fontId="18" fillId="8" borderId="33" xfId="0" applyFont="1" applyFill="1" applyBorder="1" applyAlignment="1">
      <alignment horizontal="righ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7" fillId="8" borderId="35" xfId="0" applyFont="1" applyFill="1" applyBorder="1" applyAlignment="1">
      <alignment horizontal="center" vertical="center" textRotation="90" wrapText="1"/>
    </xf>
    <xf numFmtId="0" fontId="4" fillId="8" borderId="35" xfId="0" applyFont="1" applyFill="1" applyBorder="1" applyAlignment="1">
      <alignment horizontal="center" vertical="center" textRotation="90" wrapText="1"/>
    </xf>
    <xf numFmtId="0" fontId="0" fillId="9" borderId="36" xfId="0" applyFill="1" applyBorder="1" applyAlignment="1">
      <alignment horizontal="center"/>
    </xf>
    <xf numFmtId="0" fontId="4" fillId="8" borderId="35" xfId="0" applyFont="1" applyFill="1" applyBorder="1" applyAlignment="1">
      <alignment horizontal="center" vertical="center" wrapText="1"/>
    </xf>
    <xf numFmtId="0" fontId="15" fillId="7" borderId="35" xfId="0" applyFont="1" applyFill="1" applyBorder="1" applyAlignment="1">
      <alignment horizontal="center" vertical="center" textRotation="90" wrapText="1"/>
    </xf>
    <xf numFmtId="0" fontId="6" fillId="8" borderId="35" xfId="0" applyFont="1" applyFill="1" applyBorder="1" applyAlignment="1">
      <alignment horizontal="center" vertical="center" wrapText="1"/>
    </xf>
    <xf numFmtId="0" fontId="10" fillId="7" borderId="21" xfId="1" applyFont="1" applyFill="1" applyBorder="1" applyAlignment="1">
      <alignment horizontal="left" vertical="center"/>
    </xf>
    <xf numFmtId="0" fontId="10" fillId="7" borderId="28" xfId="1" applyFont="1" applyFill="1" applyBorder="1" applyAlignment="1">
      <alignment horizontal="left" vertical="center"/>
    </xf>
    <xf numFmtId="2" fontId="10" fillId="7" borderId="17" xfId="1" applyNumberFormat="1" applyFont="1" applyFill="1" applyBorder="1" applyAlignment="1">
      <alignment horizontal="left" vertical="center"/>
    </xf>
    <xf numFmtId="2" fontId="10" fillId="7" borderId="19" xfId="1" applyNumberFormat="1" applyFont="1" applyFill="1" applyBorder="1" applyAlignment="1">
      <alignment horizontal="left" vertical="center"/>
    </xf>
    <xf numFmtId="0" fontId="10" fillId="7" borderId="18" xfId="1" applyFont="1" applyFill="1" applyBorder="1" applyAlignment="1">
      <alignment horizontal="center" vertical="center" textRotation="90"/>
    </xf>
    <xf numFmtId="0" fontId="10" fillId="7" borderId="11" xfId="1" applyFont="1" applyFill="1" applyBorder="1" applyAlignment="1">
      <alignment horizontal="center" vertical="center" textRotation="90"/>
    </xf>
    <xf numFmtId="0" fontId="8" fillId="7" borderId="5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9" fontId="10" fillId="7" borderId="24" xfId="1" applyNumberFormat="1" applyFont="1" applyFill="1" applyBorder="1" applyAlignment="1">
      <alignment horizontal="center" vertical="center" wrapText="1"/>
    </xf>
    <xf numFmtId="0" fontId="10" fillId="7" borderId="25" xfId="1" applyFont="1" applyFill="1" applyBorder="1" applyAlignment="1">
      <alignment horizontal="center" vertical="center" wrapText="1"/>
    </xf>
    <xf numFmtId="0" fontId="10" fillId="7" borderId="26" xfId="1" applyFont="1" applyFill="1" applyBorder="1" applyAlignment="1">
      <alignment horizontal="center" vertical="center" wrapText="1"/>
    </xf>
    <xf numFmtId="9" fontId="10" fillId="7" borderId="2" xfId="1" applyNumberFormat="1" applyFont="1" applyFill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45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'01'!$C$14:$N$14</c:f>
              <c:numCache>
                <c:formatCode>0%</c:formatCode>
                <c:ptCount val="12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9-463A-A029-E1C670A26083}"/>
            </c:ext>
          </c:extLst>
        </c:ser>
        <c:ser>
          <c:idx val="1"/>
          <c:order val="1"/>
          <c:tx>
            <c:strRef>
              <c:f>'01'!$A$15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79-463A-A029-E1C670A26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853568"/>
        <c:axId val="91337856"/>
      </c:lineChart>
      <c:catAx>
        <c:axId val="117853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1337856"/>
        <c:crosses val="autoZero"/>
        <c:auto val="1"/>
        <c:lblAlgn val="ctr"/>
        <c:lblOffset val="100"/>
        <c:noMultiLvlLbl val="0"/>
      </c:catAx>
      <c:valAx>
        <c:axId val="913378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7853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'02'!$C$14:$N$14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1C-4B27-AE56-9F45388DA6D7}"/>
            </c:ext>
          </c:extLst>
        </c:ser>
        <c:ser>
          <c:idx val="1"/>
          <c:order val="1"/>
          <c:tx>
            <c:strRef>
              <c:f>'02'!$A$15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'02'!$C$15:$N$15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1C-4B27-AE56-9F45388DA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897856"/>
        <c:axId val="91619712"/>
      </c:lineChart>
      <c:catAx>
        <c:axId val="117897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1619712"/>
        <c:crosses val="autoZero"/>
        <c:auto val="1"/>
        <c:lblAlgn val="ctr"/>
        <c:lblOffset val="100"/>
        <c:noMultiLvlLbl val="0"/>
      </c:catAx>
      <c:valAx>
        <c:axId val="9161971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7897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'03'!$C$12:$N$12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'03'!$C$14:$N$14</c:f>
              <c:numCache>
                <c:formatCode>0.0%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4-4173-A7FA-857A1F05FA53}"/>
            </c:ext>
          </c:extLst>
        </c:ser>
        <c:ser>
          <c:idx val="1"/>
          <c:order val="1"/>
          <c:tx>
            <c:strRef>
              <c:f>'03'!$A$15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'03'!$C$12:$N$12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4-4173-A7FA-857A1F05F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645824"/>
        <c:axId val="91647360"/>
      </c:lineChart>
      <c:catAx>
        <c:axId val="91645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1647360"/>
        <c:crosses val="autoZero"/>
        <c:auto val="1"/>
        <c:lblAlgn val="ctr"/>
        <c:lblOffset val="100"/>
        <c:noMultiLvlLbl val="0"/>
      </c:catAx>
      <c:valAx>
        <c:axId val="9164736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91645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'04'!$A$14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'04'!$C$12:$N$12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'04'!$C$14:$N$14</c:f>
              <c:numCache>
                <c:formatCode>0.0%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4B-4345-8931-1EB232EF2AE4}"/>
            </c:ext>
          </c:extLst>
        </c:ser>
        <c:ser>
          <c:idx val="1"/>
          <c:order val="1"/>
          <c:tx>
            <c:strRef>
              <c:f>'04'!$A$15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'04'!$C$12:$N$12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4B-4345-8931-1EB232EF2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058688"/>
        <c:axId val="107060224"/>
      </c:lineChart>
      <c:catAx>
        <c:axId val="107058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107060224"/>
        <c:crosses val="autoZero"/>
        <c:auto val="1"/>
        <c:lblAlgn val="ctr"/>
        <c:lblOffset val="100"/>
        <c:noMultiLvlLbl val="0"/>
      </c:catAx>
      <c:valAx>
        <c:axId val="10706022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07058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'05'!$A$14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'05'!$C$12:$N$12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'05'!$C$14:$N$14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2-4299-916D-5ED9A6D7F710}"/>
            </c:ext>
          </c:extLst>
        </c:ser>
        <c:ser>
          <c:idx val="1"/>
          <c:order val="1"/>
          <c:tx>
            <c:strRef>
              <c:f>'05'!$A$15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'05'!$C$12:$N$12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'05'!$C$15:$N$15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62-4299-916D-5ED9A6D7F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755648"/>
        <c:axId val="91757184"/>
      </c:lineChart>
      <c:catAx>
        <c:axId val="91755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1757184"/>
        <c:crosses val="autoZero"/>
        <c:auto val="1"/>
        <c:lblAlgn val="ctr"/>
        <c:lblOffset val="100"/>
        <c:noMultiLvlLbl val="0"/>
      </c:catAx>
      <c:valAx>
        <c:axId val="917571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91755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711" l="0.70000000000000062" r="0.70000000000000062" t="0.75000000000000711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view="pageLayout" zoomScale="90" zoomScaleNormal="100" zoomScalePageLayoutView="90" workbookViewId="0">
      <selection activeCell="K4" sqref="K4"/>
    </sheetView>
  </sheetViews>
  <sheetFormatPr baseColWidth="10" defaultRowHeight="15" x14ac:dyDescent="0.25"/>
  <cols>
    <col min="1" max="1" width="4.140625" customWidth="1"/>
    <col min="2" max="2" width="18.7109375" customWidth="1"/>
    <col min="3" max="3" width="28.5703125" customWidth="1"/>
    <col min="4" max="4" width="19.7109375" customWidth="1"/>
    <col min="5" max="6" width="4.5703125" customWidth="1"/>
    <col min="7" max="7" width="8.7109375" customWidth="1"/>
    <col min="8" max="8" width="9.5703125" customWidth="1"/>
    <col min="9" max="9" width="10.5703125" customWidth="1"/>
    <col min="10" max="10" width="3.140625" customWidth="1"/>
    <col min="11" max="11" width="3" customWidth="1"/>
    <col min="12" max="12" width="4" customWidth="1"/>
    <col min="13" max="22" width="4.28515625" customWidth="1"/>
    <col min="23" max="23" width="3.85546875" customWidth="1"/>
    <col min="24" max="24" width="4.28515625" customWidth="1"/>
    <col min="25" max="25" width="7.28515625" customWidth="1"/>
    <col min="26" max="26" width="0" hidden="1" customWidth="1"/>
    <col min="27" max="27" width="5.85546875" customWidth="1"/>
    <col min="29" max="30" width="11.42578125" customWidth="1"/>
  </cols>
  <sheetData>
    <row r="1" spans="1:27" ht="18" customHeight="1" thickTop="1" thickBot="1" x14ac:dyDescent="0.3">
      <c r="A1" s="142" t="s">
        <v>43</v>
      </c>
      <c r="B1" s="143"/>
      <c r="C1" s="143"/>
      <c r="D1" s="143"/>
      <c r="E1" s="143"/>
      <c r="F1" s="143"/>
      <c r="G1" s="143"/>
      <c r="H1" s="143"/>
      <c r="I1" s="143"/>
      <c r="J1" s="144" t="s">
        <v>113</v>
      </c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5"/>
    </row>
    <row r="2" spans="1:27" ht="30.75" customHeight="1" thickTop="1" thickBot="1" x14ac:dyDescent="0.3">
      <c r="A2" s="149" t="s">
        <v>1</v>
      </c>
      <c r="B2" s="149"/>
      <c r="C2" s="149" t="s">
        <v>2</v>
      </c>
      <c r="D2" s="149" t="s">
        <v>5</v>
      </c>
      <c r="E2" s="146" t="s">
        <v>39</v>
      </c>
      <c r="F2" s="146" t="s">
        <v>58</v>
      </c>
      <c r="G2" s="149" t="s">
        <v>6</v>
      </c>
      <c r="H2" s="149"/>
      <c r="I2" s="149"/>
      <c r="J2" s="150" t="s">
        <v>38</v>
      </c>
      <c r="K2" s="150" t="s">
        <v>136</v>
      </c>
      <c r="L2" s="151" t="s">
        <v>107</v>
      </c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</row>
    <row r="3" spans="1:27" s="1" customFormat="1" ht="31.5" customHeight="1" thickTop="1" thickBot="1" x14ac:dyDescent="0.25">
      <c r="A3" s="149"/>
      <c r="B3" s="149"/>
      <c r="C3" s="149"/>
      <c r="D3" s="149"/>
      <c r="E3" s="147"/>
      <c r="F3" s="147"/>
      <c r="G3" s="20" t="s">
        <v>7</v>
      </c>
      <c r="H3" s="21" t="s">
        <v>53</v>
      </c>
      <c r="I3" s="22" t="s">
        <v>54</v>
      </c>
      <c r="J3" s="150"/>
      <c r="K3" s="150"/>
      <c r="L3" s="19" t="s">
        <v>46</v>
      </c>
      <c r="M3" s="19" t="s">
        <v>8</v>
      </c>
      <c r="N3" s="19" t="s">
        <v>9</v>
      </c>
      <c r="O3" s="19" t="s">
        <v>10</v>
      </c>
      <c r="P3" s="19" t="s">
        <v>11</v>
      </c>
      <c r="Q3" s="19" t="s">
        <v>12</v>
      </c>
      <c r="R3" s="19" t="s">
        <v>13</v>
      </c>
      <c r="S3" s="19" t="s">
        <v>14</v>
      </c>
      <c r="T3" s="19" t="s">
        <v>15</v>
      </c>
      <c r="U3" s="19" t="s">
        <v>16</v>
      </c>
      <c r="V3" s="19" t="s">
        <v>17</v>
      </c>
      <c r="W3" s="19" t="s">
        <v>18</v>
      </c>
      <c r="X3" s="19" t="s">
        <v>19</v>
      </c>
    </row>
    <row r="4" spans="1:27" s="1" customFormat="1" ht="57.75" customHeight="1" thickTop="1" thickBot="1" x14ac:dyDescent="0.25">
      <c r="A4" s="27" t="s">
        <v>40</v>
      </c>
      <c r="B4" s="59" t="s">
        <v>86</v>
      </c>
      <c r="C4" s="56" t="s">
        <v>115</v>
      </c>
      <c r="D4" s="58" t="s">
        <v>117</v>
      </c>
      <c r="E4" s="18" t="s">
        <v>57</v>
      </c>
      <c r="F4" s="30" t="s">
        <v>72</v>
      </c>
      <c r="G4" s="31" t="s">
        <v>87</v>
      </c>
      <c r="H4" s="31" t="s">
        <v>88</v>
      </c>
      <c r="I4" s="31" t="s">
        <v>89</v>
      </c>
      <c r="J4" s="33">
        <v>0.9</v>
      </c>
      <c r="K4" s="33">
        <v>0.95</v>
      </c>
      <c r="L4" s="33" t="str">
        <f>'01'!$O$15</f>
        <v>-</v>
      </c>
      <c r="M4" s="33" t="str">
        <f>'01'!$C$15</f>
        <v>-</v>
      </c>
      <c r="N4" s="33" t="str">
        <f>'01'!$D$15</f>
        <v>-</v>
      </c>
      <c r="O4" s="33" t="str">
        <f>'01'!$E$15</f>
        <v>-</v>
      </c>
      <c r="P4" s="33" t="str">
        <f>'01'!$F$15</f>
        <v>-</v>
      </c>
      <c r="Q4" s="33" t="str">
        <f>'01'!$G$15</f>
        <v>-</v>
      </c>
      <c r="R4" s="33" t="str">
        <f>'01'!$H$15</f>
        <v>-</v>
      </c>
      <c r="S4" s="33" t="str">
        <f>'01'!$I$15</f>
        <v>-</v>
      </c>
      <c r="T4" s="33" t="str">
        <f>'01'!$J$15</f>
        <v>-</v>
      </c>
      <c r="U4" s="33" t="str">
        <f>'01'!$K$15</f>
        <v>-</v>
      </c>
      <c r="V4" s="33" t="str">
        <f>'01'!$L$15</f>
        <v>-</v>
      </c>
      <c r="W4" s="33" t="str">
        <f>'01'!$M$15</f>
        <v>-</v>
      </c>
      <c r="X4" s="33" t="str">
        <f>'01'!$N$15</f>
        <v>-</v>
      </c>
      <c r="Y4" s="42"/>
    </row>
    <row r="5" spans="1:27" s="1" customFormat="1" ht="60.75" customHeight="1" thickTop="1" thickBot="1" x14ac:dyDescent="0.25">
      <c r="A5" s="27" t="s">
        <v>41</v>
      </c>
      <c r="B5" s="59" t="s">
        <v>110</v>
      </c>
      <c r="C5" s="57" t="s">
        <v>114</v>
      </c>
      <c r="D5" s="58" t="s">
        <v>111</v>
      </c>
      <c r="E5" s="18" t="s">
        <v>45</v>
      </c>
      <c r="F5" s="30" t="s">
        <v>48</v>
      </c>
      <c r="G5" s="32" t="s">
        <v>90</v>
      </c>
      <c r="H5" s="32" t="s">
        <v>91</v>
      </c>
      <c r="I5" s="32" t="s">
        <v>92</v>
      </c>
      <c r="J5" s="46" t="s">
        <v>95</v>
      </c>
      <c r="K5" s="46" t="s">
        <v>105</v>
      </c>
      <c r="L5" s="34" t="str">
        <f>'02'!$O$15</f>
        <v>-</v>
      </c>
      <c r="M5" s="34" t="str">
        <f>'02'!$C$15</f>
        <v>-</v>
      </c>
      <c r="N5" s="34" t="str">
        <f>'02'!$D$15</f>
        <v>-</v>
      </c>
      <c r="O5" s="34" t="str">
        <f>'02'!$E$15</f>
        <v>-</v>
      </c>
      <c r="P5" s="34" t="str">
        <f>'02'!$F$15</f>
        <v>-</v>
      </c>
      <c r="Q5" s="34" t="str">
        <f>'02'!$G$15</f>
        <v>-</v>
      </c>
      <c r="R5" s="34" t="str">
        <f>'02'!$H$15</f>
        <v>-</v>
      </c>
      <c r="S5" s="34" t="str">
        <f>'02'!$I$15</f>
        <v>-</v>
      </c>
      <c r="T5" s="34" t="str">
        <f>'02'!$J$15</f>
        <v>-</v>
      </c>
      <c r="U5" s="34" t="str">
        <f>'02'!$K$15</f>
        <v>-</v>
      </c>
      <c r="V5" s="34" t="str">
        <f>'02'!$L$15</f>
        <v>-</v>
      </c>
      <c r="W5" s="34" t="str">
        <f>'02'!$M$15</f>
        <v>-</v>
      </c>
      <c r="X5" s="34" t="str">
        <f>'02'!$N$15</f>
        <v>-</v>
      </c>
    </row>
    <row r="6" spans="1:27" s="1" customFormat="1" ht="60.75" customHeight="1" thickTop="1" thickBot="1" x14ac:dyDescent="0.25">
      <c r="A6" s="27" t="s">
        <v>42</v>
      </c>
      <c r="B6" s="59" t="s">
        <v>108</v>
      </c>
      <c r="C6" s="56" t="s">
        <v>109</v>
      </c>
      <c r="D6" s="58" t="s">
        <v>127</v>
      </c>
      <c r="E6" s="18" t="s">
        <v>55</v>
      </c>
      <c r="F6" s="30" t="s">
        <v>72</v>
      </c>
      <c r="G6" s="31" t="s">
        <v>100</v>
      </c>
      <c r="H6" s="31" t="s">
        <v>101</v>
      </c>
      <c r="I6" s="31" t="s">
        <v>102</v>
      </c>
      <c r="J6" s="33">
        <v>0.7</v>
      </c>
      <c r="K6" s="33">
        <v>0.8</v>
      </c>
      <c r="L6" s="33" t="str">
        <f>'03'!$O$15</f>
        <v>-</v>
      </c>
      <c r="M6" s="33" t="str">
        <f>'03'!$C$15</f>
        <v>-</v>
      </c>
      <c r="N6" s="33" t="str">
        <f>'03'!$D$15</f>
        <v>-</v>
      </c>
      <c r="O6" s="33" t="str">
        <f>'03'!$E$15</f>
        <v>-</v>
      </c>
      <c r="P6" s="33" t="str">
        <f>'03'!$F$15</f>
        <v>-</v>
      </c>
      <c r="Q6" s="33" t="str">
        <f>'03'!$G$15</f>
        <v>-</v>
      </c>
      <c r="R6" s="33" t="str">
        <f>'03'!$H$15</f>
        <v>-</v>
      </c>
      <c r="S6" s="33" t="str">
        <f>'03'!$I$15</f>
        <v>-</v>
      </c>
      <c r="T6" s="33" t="str">
        <f>'03'!$J$15</f>
        <v>-</v>
      </c>
      <c r="U6" s="33" t="str">
        <f>'03'!$K$15</f>
        <v>-</v>
      </c>
      <c r="V6" s="33" t="str">
        <f>'03'!$L$15</f>
        <v>-</v>
      </c>
      <c r="W6" s="33" t="str">
        <f>'03'!$M$15</f>
        <v>-</v>
      </c>
      <c r="X6" s="33" t="str">
        <f>'03'!$N$15</f>
        <v>-</v>
      </c>
      <c r="Y6" s="42"/>
      <c r="AA6" s="42"/>
    </row>
    <row r="7" spans="1:27" s="1" customFormat="1" ht="57.75" thickTop="1" thickBot="1" x14ac:dyDescent="0.25">
      <c r="A7" s="27" t="s">
        <v>103</v>
      </c>
      <c r="B7" s="59" t="s">
        <v>116</v>
      </c>
      <c r="C7" s="56" t="s">
        <v>120</v>
      </c>
      <c r="D7" s="58" t="s">
        <v>133</v>
      </c>
      <c r="E7" s="18" t="s">
        <v>57</v>
      </c>
      <c r="F7" s="30" t="s">
        <v>48</v>
      </c>
      <c r="G7" s="31" t="s">
        <v>100</v>
      </c>
      <c r="H7" s="31" t="s">
        <v>101</v>
      </c>
      <c r="I7" s="31" t="s">
        <v>102</v>
      </c>
      <c r="J7" s="33">
        <v>0.9</v>
      </c>
      <c r="K7" s="33">
        <v>0.9</v>
      </c>
      <c r="L7" s="33" t="str">
        <f>'04'!$O$15</f>
        <v>-</v>
      </c>
      <c r="M7" s="33" t="str">
        <f>'04'!$C$15</f>
        <v>-</v>
      </c>
      <c r="N7" s="33" t="str">
        <f>'04'!$D$15</f>
        <v>-</v>
      </c>
      <c r="O7" s="33" t="str">
        <f>'04'!$E$15</f>
        <v>-</v>
      </c>
      <c r="P7" s="33" t="str">
        <f>'04'!$F$15</f>
        <v>-</v>
      </c>
      <c r="Q7" s="33" t="str">
        <f>'04'!$G$15</f>
        <v>-</v>
      </c>
      <c r="R7" s="33" t="str">
        <f>'04'!$H$15</f>
        <v>-</v>
      </c>
      <c r="S7" s="33" t="str">
        <f>'04'!$I$15</f>
        <v>-</v>
      </c>
      <c r="T7" s="33" t="str">
        <f>'04'!$J$15</f>
        <v>-</v>
      </c>
      <c r="U7" s="33" t="str">
        <f>'04'!$K$15</f>
        <v>-</v>
      </c>
      <c r="V7" s="33" t="str">
        <f>'04'!$L$15</f>
        <v>-</v>
      </c>
      <c r="W7" s="33" t="str">
        <f>'04'!$M$15</f>
        <v>-</v>
      </c>
      <c r="X7" s="33" t="str">
        <f>'04'!$N$15</f>
        <v>-</v>
      </c>
      <c r="Y7" s="42"/>
      <c r="AA7" s="42"/>
    </row>
    <row r="8" spans="1:27" s="1" customFormat="1" ht="69" customHeight="1" thickTop="1" thickBot="1" x14ac:dyDescent="0.25">
      <c r="A8" s="27" t="s">
        <v>104</v>
      </c>
      <c r="B8" s="59" t="s">
        <v>118</v>
      </c>
      <c r="C8" s="56" t="s">
        <v>112</v>
      </c>
      <c r="D8" s="58" t="s">
        <v>119</v>
      </c>
      <c r="E8" s="18" t="s">
        <v>45</v>
      </c>
      <c r="F8" s="30" t="s">
        <v>49</v>
      </c>
      <c r="G8" s="32" t="s">
        <v>90</v>
      </c>
      <c r="H8" s="32" t="s">
        <v>91</v>
      </c>
      <c r="I8" s="32" t="s">
        <v>92</v>
      </c>
      <c r="J8" s="46" t="s">
        <v>95</v>
      </c>
      <c r="K8" s="46" t="s">
        <v>95</v>
      </c>
      <c r="L8" s="34" t="str">
        <f>'05'!$O$15</f>
        <v>-</v>
      </c>
      <c r="M8" s="34" t="str">
        <f>'05'!$C$15</f>
        <v>-</v>
      </c>
      <c r="N8" s="34" t="str">
        <f>'05'!$D$15</f>
        <v>-</v>
      </c>
      <c r="O8" s="34" t="str">
        <f>'05'!$E$15</f>
        <v>-</v>
      </c>
      <c r="P8" s="34" t="str">
        <f>'05'!$F$15</f>
        <v>-</v>
      </c>
      <c r="Q8" s="34" t="str">
        <f>'05'!$G$15</f>
        <v>-</v>
      </c>
      <c r="R8" s="34" t="str">
        <f>'05'!$H$15</f>
        <v>-</v>
      </c>
      <c r="S8" s="34" t="str">
        <f>'05'!$I$15</f>
        <v>-</v>
      </c>
      <c r="T8" s="34" t="str">
        <f>'05'!$J$15</f>
        <v>-</v>
      </c>
      <c r="U8" s="34" t="str">
        <f>'05'!$K$15</f>
        <v>-</v>
      </c>
      <c r="V8" s="34" t="str">
        <f>'05'!$L$15</f>
        <v>-</v>
      </c>
      <c r="W8" s="34" t="str">
        <f>'05'!$M$15</f>
        <v>-</v>
      </c>
      <c r="X8" s="34" t="str">
        <f>'05'!$N$15</f>
        <v>-</v>
      </c>
    </row>
    <row r="9" spans="1:27" ht="6" customHeight="1" thickTop="1" x14ac:dyDescent="0.25">
      <c r="A9" s="148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</row>
    <row r="11" spans="1:27" x14ac:dyDescent="0.25">
      <c r="Z11" s="29" t="s">
        <v>59</v>
      </c>
    </row>
    <row r="12" spans="1:27" x14ac:dyDescent="0.25">
      <c r="Z12" s="29" t="s">
        <v>60</v>
      </c>
    </row>
    <row r="13" spans="1:27" x14ac:dyDescent="0.25">
      <c r="Z13" s="29" t="s">
        <v>61</v>
      </c>
    </row>
    <row r="14" spans="1:27" x14ac:dyDescent="0.25">
      <c r="Z14" s="29" t="s">
        <v>62</v>
      </c>
    </row>
    <row r="15" spans="1:27" x14ac:dyDescent="0.25">
      <c r="Z15" s="29" t="s">
        <v>63</v>
      </c>
    </row>
    <row r="16" spans="1:27" x14ac:dyDescent="0.25">
      <c r="Z16" s="29" t="s">
        <v>64</v>
      </c>
    </row>
    <row r="17" spans="26:26" x14ac:dyDescent="0.25">
      <c r="Z17" s="29" t="s">
        <v>65</v>
      </c>
    </row>
    <row r="18" spans="26:26" x14ac:dyDescent="0.25">
      <c r="Z18" s="29" t="s">
        <v>66</v>
      </c>
    </row>
    <row r="19" spans="26:26" x14ac:dyDescent="0.25">
      <c r="Z19" s="29" t="s">
        <v>67</v>
      </c>
    </row>
    <row r="20" spans="26:26" x14ac:dyDescent="0.25">
      <c r="Z20" s="29" t="s">
        <v>68</v>
      </c>
    </row>
    <row r="21" spans="26:26" x14ac:dyDescent="0.25">
      <c r="Z21" s="29" t="s">
        <v>69</v>
      </c>
    </row>
    <row r="22" spans="26:26" x14ac:dyDescent="0.25">
      <c r="Z22" s="29" t="s">
        <v>70</v>
      </c>
    </row>
    <row r="23" spans="26:26" x14ac:dyDescent="0.25">
      <c r="Z23" s="29" t="s">
        <v>71</v>
      </c>
    </row>
    <row r="25" spans="26:26" x14ac:dyDescent="0.25">
      <c r="Z25" s="29" t="s">
        <v>72</v>
      </c>
    </row>
    <row r="26" spans="26:26" x14ac:dyDescent="0.25">
      <c r="Z26" s="29" t="s">
        <v>48</v>
      </c>
    </row>
    <row r="27" spans="26:26" x14ac:dyDescent="0.25">
      <c r="Z27" s="29" t="s">
        <v>49</v>
      </c>
    </row>
    <row r="29" spans="26:26" x14ac:dyDescent="0.25">
      <c r="Z29" s="28" t="s">
        <v>4</v>
      </c>
    </row>
    <row r="30" spans="26:26" x14ac:dyDescent="0.25">
      <c r="Z30" s="28" t="s">
        <v>55</v>
      </c>
    </row>
    <row r="31" spans="26:26" x14ac:dyDescent="0.25">
      <c r="Z31" s="28" t="s">
        <v>45</v>
      </c>
    </row>
    <row r="32" spans="26:26" x14ac:dyDescent="0.25">
      <c r="Z32" s="28" t="s">
        <v>56</v>
      </c>
    </row>
    <row r="33" spans="26:26" x14ac:dyDescent="0.25">
      <c r="Z33" s="28" t="s">
        <v>57</v>
      </c>
    </row>
    <row r="34" spans="26:26" x14ac:dyDescent="0.25">
      <c r="Z34" s="28" t="s">
        <v>44</v>
      </c>
    </row>
  </sheetData>
  <mergeCells count="12">
    <mergeCell ref="A1:I1"/>
    <mergeCell ref="J1:X1"/>
    <mergeCell ref="F2:F3"/>
    <mergeCell ref="A9:X9"/>
    <mergeCell ref="A2:B3"/>
    <mergeCell ref="J2:J3"/>
    <mergeCell ref="K2:K3"/>
    <mergeCell ref="L2:X2"/>
    <mergeCell ref="C2:C3"/>
    <mergeCell ref="D2:D3"/>
    <mergeCell ref="E2:E3"/>
    <mergeCell ref="G2:I2"/>
  </mergeCells>
  <conditionalFormatting sqref="L4:X4">
    <cfRule type="cellIs" dxfId="44" priority="104" operator="between">
      <formula>0.6</formula>
      <formula>0.799</formula>
    </cfRule>
    <cfRule type="cellIs" dxfId="43" priority="217" operator="between">
      <formula>0.98</formula>
      <formula>1</formula>
    </cfRule>
    <cfRule type="cellIs" dxfId="42" priority="218" operator="between">
      <formula>0</formula>
      <formula>0.849</formula>
    </cfRule>
    <cfRule type="cellIs" dxfId="41" priority="219" operator="between">
      <formula>0.85</formula>
      <formula>0.899</formula>
    </cfRule>
    <cfRule type="cellIs" dxfId="40" priority="220" operator="between">
      <formula>0.9</formula>
      <formula>5</formula>
    </cfRule>
    <cfRule type="cellIs" dxfId="39" priority="213" operator="between">
      <formula>0.95</formula>
      <formula>0.999</formula>
    </cfRule>
    <cfRule type="cellIs" dxfId="38" priority="221" operator="between">
      <formula>0.021</formula>
      <formula>1</formula>
    </cfRule>
    <cfRule type="cellIs" dxfId="37" priority="222" operator="between">
      <formula>0.001</formula>
      <formula>0.02</formula>
    </cfRule>
    <cfRule type="cellIs" dxfId="36" priority="223" operator="equal">
      <formula>0</formula>
    </cfRule>
    <cfRule type="cellIs" dxfId="35" priority="103" operator="between">
      <formula>0.8</formula>
      <formula>10</formula>
    </cfRule>
    <cfRule type="cellIs" dxfId="34" priority="224" operator="between">
      <formula>0.98</formula>
      <formula>1</formula>
    </cfRule>
    <cfRule type="cellIs" dxfId="33" priority="105" operator="between">
      <formula>0.001</formula>
      <formula>0.599</formula>
    </cfRule>
    <cfRule type="cellIs" dxfId="32" priority="226" operator="between">
      <formula>0.001</formula>
      <formula>0.929</formula>
    </cfRule>
    <cfRule type="cellIs" dxfId="31" priority="227" operator="equal">
      <formula>0</formula>
    </cfRule>
    <cfRule type="cellIs" dxfId="30" priority="228" operator="between">
      <formula>0.981</formula>
      <formula>1</formula>
    </cfRule>
    <cfRule type="cellIs" dxfId="29" priority="229" operator="between">
      <formula>0.931</formula>
      <formula>0.98</formula>
    </cfRule>
    <cfRule type="cellIs" dxfId="28" priority="230" operator="between">
      <formula>0.001</formula>
      <formula>0.93</formula>
    </cfRule>
    <cfRule type="cellIs" dxfId="27" priority="208" operator="between">
      <formula>1</formula>
      <formula>1</formula>
    </cfRule>
    <cfRule type="cellIs" dxfId="26" priority="150" operator="between">
      <formula>0</formula>
      <formula>0.999</formula>
    </cfRule>
    <cfRule type="cellIs" dxfId="25" priority="151" operator="between">
      <formula>1</formula>
      <formula>1</formula>
    </cfRule>
    <cfRule type="cellIs" dxfId="24" priority="206" operator="between">
      <formula>0</formula>
      <formula>0.949</formula>
    </cfRule>
    <cfRule type="cellIs" dxfId="23" priority="207" operator="between">
      <formula>0.95</formula>
      <formula>0.999</formula>
    </cfRule>
    <cfRule type="cellIs" dxfId="22" priority="225" operator="between">
      <formula>0.93</formula>
      <formula>0.979</formula>
    </cfRule>
    <cfRule type="cellIs" dxfId="21" priority="209" operator="between">
      <formula>0</formula>
      <formula>0.949</formula>
    </cfRule>
    <cfRule type="cellIs" dxfId="20" priority="210" operator="between">
      <formula>0.95</formula>
      <formula>0.999</formula>
    </cfRule>
    <cfRule type="cellIs" dxfId="19" priority="211" operator="between">
      <formula>1</formula>
      <formula>1</formula>
    </cfRule>
    <cfRule type="cellIs" dxfId="18" priority="212" operator="between">
      <formula>0</formula>
      <formula>0.949</formula>
    </cfRule>
    <cfRule type="cellIs" dxfId="17" priority="214" operator="between">
      <formula>1</formula>
      <formula>1</formula>
    </cfRule>
    <cfRule type="cellIs" dxfId="16" priority="215" operator="between">
      <formula>0</formula>
      <formula>0.949</formula>
    </cfRule>
    <cfRule type="cellIs" dxfId="15" priority="216" operator="between">
      <formula>0.95</formula>
      <formula>0.979</formula>
    </cfRule>
  </conditionalFormatting>
  <conditionalFormatting sqref="L5:X5">
    <cfRule type="cellIs" dxfId="14" priority="100" operator="between">
      <formula>0.1</formula>
      <formula>10000000000</formula>
    </cfRule>
    <cfRule type="cellIs" dxfId="13" priority="101" operator="equal">
      <formula>0</formula>
    </cfRule>
    <cfRule type="cellIs" dxfId="12" priority="102" operator="lessThan">
      <formula>0</formula>
    </cfRule>
    <cfRule type="cellIs" dxfId="11" priority="124" operator="between">
      <formula>0.91</formula>
      <formula>10</formula>
    </cfRule>
    <cfRule type="cellIs" dxfId="10" priority="125" operator="between">
      <formula>0.66</formula>
      <formula>0.909</formula>
    </cfRule>
    <cfRule type="cellIs" dxfId="9" priority="126" operator="between">
      <formula>0</formula>
      <formula>0.659</formula>
    </cfRule>
  </conditionalFormatting>
  <conditionalFormatting sqref="L6:X7">
    <cfRule type="cellIs" dxfId="8" priority="2" operator="between">
      <formula>0.601</formula>
      <formula>0.799</formula>
    </cfRule>
    <cfRule type="cellIs" dxfId="7" priority="3" operator="between">
      <formula>0</formula>
      <formula>0.6</formula>
    </cfRule>
    <cfRule type="cellIs" dxfId="6" priority="1" operator="between">
      <formula>0.8</formula>
      <formula>100000</formula>
    </cfRule>
  </conditionalFormatting>
  <conditionalFormatting sqref="L8:X8">
    <cfRule type="cellIs" dxfId="5" priority="97" operator="between">
      <formula>0.1</formula>
      <formula>1000000000000</formula>
    </cfRule>
    <cfRule type="cellIs" dxfId="4" priority="98" operator="equal">
      <formula>0</formula>
    </cfRule>
    <cfRule type="cellIs" dxfId="3" priority="99" operator="lessThan">
      <formula>0</formula>
    </cfRule>
    <cfRule type="cellIs" dxfId="2" priority="121" operator="between">
      <formula>0.9</formula>
      <formula>10</formula>
    </cfRule>
    <cfRule type="cellIs" dxfId="1" priority="122" operator="between">
      <formula>0.81</formula>
      <formula>0.899</formula>
    </cfRule>
    <cfRule type="cellIs" dxfId="0" priority="123" operator="between">
      <formula>0</formula>
      <formula>0.809</formula>
    </cfRule>
  </conditionalFormatting>
  <dataValidations count="2">
    <dataValidation type="list" allowBlank="1" showInputMessage="1" showErrorMessage="1" sqref="E4:E8" xr:uid="{00000000-0002-0000-0000-000000000000}">
      <formula1>$Z$29:$Z$34</formula1>
    </dataValidation>
    <dataValidation type="list" allowBlank="1" showInputMessage="1" showErrorMessage="1" sqref="F4:F8" xr:uid="{00000000-0002-0000-0000-000001000000}">
      <formula1>$Z$25:$Z$27</formula1>
    </dataValidation>
  </dataValidations>
  <pageMargins left="0.27559055118110237" right="0.70866141732283472" top="1.3385826771653544" bottom="0.78740157480314965" header="0.31496062992125984" footer="0.11811023622047245"/>
  <pageSetup scale="75" orientation="landscape" horizontalDpi="4294967294" verticalDpi="4294967294" r:id="rId1"/>
  <headerFooter>
    <oddHeader xml:space="preserve">&amp;L&amp;G&amp;C&amp;"Arial Rounded MT Bold,Normal"
AGUAS DEL HUILA S.A. E.S.P.&amp;10
NIT.  800.100.553-2
SET INDICADORES GESTIÓN
&amp;8VERSION 8.0&amp;"-,Normal"&amp;11
</oddHeader>
    <oddFooter>&amp;C&amp;"Arial,Negrita Cursiva"&amp;8….llevamos más que agua.&amp;"Arial,Normal"
Calle 21 No. 1C -17
Teléfonos 8 75 31 81 – 8 75 23 21 fax: Ext. 124
www.aguasdelhuila.gov.co
Neiva – Huila (Colombia).&amp;R&amp;"Arial,Normal"&amp;7Pág.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7"/>
  <sheetViews>
    <sheetView view="pageLayout" topLeftCell="A7" zoomScaleNormal="100" zoomScaleSheetLayoutView="72" workbookViewId="0">
      <selection activeCell="N25" sqref="N25:O36"/>
    </sheetView>
  </sheetViews>
  <sheetFormatPr baseColWidth="10" defaultRowHeight="12.75" x14ac:dyDescent="0.25"/>
  <cols>
    <col min="1" max="1" width="8" style="2" customWidth="1"/>
    <col min="2" max="2" width="26.85546875" style="2" customWidth="1"/>
    <col min="3" max="11" width="7.7109375" style="2" customWidth="1"/>
    <col min="12" max="12" width="8.28515625" style="2" customWidth="1"/>
    <col min="13" max="13" width="6.28515625" style="2" customWidth="1"/>
    <col min="14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34" t="s">
        <v>0</v>
      </c>
      <c r="B1" s="135"/>
      <c r="C1" s="135"/>
      <c r="D1" s="135"/>
      <c r="E1" s="135"/>
      <c r="F1" s="135" t="str">
        <f>'SET-Planeacion'!J1</f>
        <v>PLANEACION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24" ht="15.75" customHeight="1" x14ac:dyDescent="0.25">
      <c r="A2" s="132" t="s">
        <v>1</v>
      </c>
      <c r="B2" s="133"/>
      <c r="C2" s="133"/>
      <c r="D2" s="133"/>
      <c r="E2" s="133"/>
      <c r="F2" s="137" t="str">
        <f>'SET-Planeacion'!$B4</f>
        <v>Cumplimiento del objeto del contrato</v>
      </c>
      <c r="G2" s="137"/>
      <c r="H2" s="152"/>
      <c r="I2" s="137"/>
      <c r="J2" s="137"/>
      <c r="K2" s="152"/>
      <c r="L2" s="137"/>
      <c r="M2" s="137"/>
      <c r="N2" s="137"/>
      <c r="O2" s="153"/>
    </row>
    <row r="3" spans="1:24" ht="15.75" customHeight="1" x14ac:dyDescent="0.25">
      <c r="A3" s="132" t="s">
        <v>47</v>
      </c>
      <c r="B3" s="133"/>
      <c r="C3" s="133"/>
      <c r="D3" s="133"/>
      <c r="E3" s="133"/>
      <c r="F3" s="139" t="str">
        <f>'SET-Planeacion'!F4</f>
        <v xml:space="preserve">Eficiencia </v>
      </c>
      <c r="G3" s="140"/>
      <c r="H3" s="140"/>
      <c r="I3" s="140"/>
      <c r="J3" s="140"/>
      <c r="K3" s="140"/>
      <c r="L3" s="140"/>
      <c r="M3" s="140"/>
      <c r="N3" s="140"/>
      <c r="O3" s="141"/>
    </row>
    <row r="4" spans="1:24" ht="17.25" customHeight="1" thickBot="1" x14ac:dyDescent="0.3">
      <c r="A4" s="128" t="s">
        <v>20</v>
      </c>
      <c r="B4" s="129"/>
      <c r="C4" s="129"/>
      <c r="D4" s="129"/>
      <c r="E4" s="129"/>
      <c r="F4" s="15" t="s">
        <v>121</v>
      </c>
      <c r="G4" s="130" t="str">
        <f>'SET-Planeacion'!A4</f>
        <v>IN01</v>
      </c>
      <c r="H4" s="154"/>
      <c r="I4" s="130"/>
      <c r="J4" s="130"/>
      <c r="K4" s="154"/>
      <c r="L4" s="130"/>
      <c r="M4" s="130"/>
      <c r="N4" s="130"/>
      <c r="O4" s="155"/>
    </row>
    <row r="5" spans="1:24" ht="12.75" customHeight="1" x14ac:dyDescent="0.25">
      <c r="A5" s="108" t="s">
        <v>21</v>
      </c>
      <c r="B5" s="109"/>
      <c r="C5" s="109"/>
      <c r="D5" s="109"/>
      <c r="E5" s="104" t="s">
        <v>22</v>
      </c>
      <c r="F5" s="104" t="s">
        <v>23</v>
      </c>
      <c r="G5" s="104"/>
      <c r="H5" s="104" t="s">
        <v>24</v>
      </c>
      <c r="I5" s="104" t="s">
        <v>25</v>
      </c>
      <c r="J5" s="104" t="s">
        <v>26</v>
      </c>
      <c r="K5" s="104"/>
      <c r="L5" s="106" t="s">
        <v>27</v>
      </c>
      <c r="M5" s="106"/>
      <c r="N5" s="106"/>
      <c r="O5" s="107"/>
    </row>
    <row r="6" spans="1:24" ht="46.5" customHeight="1" x14ac:dyDescent="0.25">
      <c r="A6" s="110"/>
      <c r="B6" s="102"/>
      <c r="C6" s="102"/>
      <c r="D6" s="102"/>
      <c r="E6" s="105"/>
      <c r="F6" s="105"/>
      <c r="G6" s="105"/>
      <c r="H6" s="105"/>
      <c r="I6" s="105"/>
      <c r="J6" s="105"/>
      <c r="K6" s="105"/>
      <c r="L6" s="102" t="s">
        <v>28</v>
      </c>
      <c r="M6" s="102"/>
      <c r="N6" s="102" t="s">
        <v>29</v>
      </c>
      <c r="O6" s="103"/>
    </row>
    <row r="7" spans="1:24" ht="65.25" customHeight="1" thickBot="1" x14ac:dyDescent="0.3">
      <c r="A7" s="76" t="str">
        <f>'SET-Planeacion'!$C4</f>
        <v>Medir el grado de satisfacción de los proyectos ejecutados por la entidad.</v>
      </c>
      <c r="B7" s="77"/>
      <c r="C7" s="77"/>
      <c r="D7" s="77"/>
      <c r="E7" s="12" t="s">
        <v>34</v>
      </c>
      <c r="F7" s="77" t="str">
        <f>'SET-Planeacion'!$D4</f>
        <v xml:space="preserve">No. de contratos ejecutados a satisfacción / No.  Contratos  adjudicados.*100 </v>
      </c>
      <c r="G7" s="77"/>
      <c r="H7" s="11">
        <f>$O14</f>
        <v>0.95</v>
      </c>
      <c r="I7" s="17" t="str">
        <f>'SET-Planeacion'!$E4</f>
        <v>Semestral</v>
      </c>
      <c r="J7" s="87" t="s">
        <v>113</v>
      </c>
      <c r="K7" s="88"/>
      <c r="L7" s="88"/>
      <c r="M7" s="88"/>
      <c r="N7" s="88"/>
      <c r="O7" s="89"/>
    </row>
    <row r="8" spans="1:24" ht="13.5" customHeight="1" x14ac:dyDescent="0.25">
      <c r="A8" s="90" t="s">
        <v>37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2"/>
    </row>
    <row r="9" spans="1:24" ht="21.75" customHeight="1" thickBot="1" x14ac:dyDescent="0.3">
      <c r="A9" s="93" t="s">
        <v>122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</row>
    <row r="10" spans="1:24" ht="15" customHeight="1" thickBot="1" x14ac:dyDescent="0.3">
      <c r="A10" s="96" t="s">
        <v>30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8"/>
      <c r="V10" s="6"/>
      <c r="W10" s="16"/>
      <c r="X10" s="16"/>
    </row>
    <row r="11" spans="1:24" ht="16.5" customHeight="1" x14ac:dyDescent="0.25">
      <c r="A11" s="99" t="s">
        <v>137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1"/>
      <c r="V11" s="6"/>
      <c r="W11" s="7"/>
      <c r="X11" s="7"/>
    </row>
    <row r="12" spans="1:24" ht="16.5" customHeight="1" x14ac:dyDescent="0.25">
      <c r="A12" s="74" t="s">
        <v>31</v>
      </c>
      <c r="B12" s="75"/>
      <c r="C12" s="49" t="s">
        <v>8</v>
      </c>
      <c r="D12" s="49" t="s">
        <v>9</v>
      </c>
      <c r="E12" s="49" t="s">
        <v>10</v>
      </c>
      <c r="F12" s="49" t="s">
        <v>11</v>
      </c>
      <c r="G12" s="49" t="s">
        <v>12</v>
      </c>
      <c r="H12" s="49" t="s">
        <v>13</v>
      </c>
      <c r="I12" s="49" t="s">
        <v>14</v>
      </c>
      <c r="J12" s="49" t="s">
        <v>15</v>
      </c>
      <c r="K12" s="49" t="s">
        <v>16</v>
      </c>
      <c r="L12" s="49" t="s">
        <v>17</v>
      </c>
      <c r="M12" s="49" t="s">
        <v>18</v>
      </c>
      <c r="N12" s="49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81" t="s">
        <v>38</v>
      </c>
      <c r="B13" s="82"/>
      <c r="C13" s="53">
        <f t="shared" ref="C13:N13" si="0">$O$13</f>
        <v>0.9</v>
      </c>
      <c r="D13" s="53">
        <f t="shared" si="0"/>
        <v>0.9</v>
      </c>
      <c r="E13" s="53">
        <f t="shared" si="0"/>
        <v>0.9</v>
      </c>
      <c r="F13" s="53">
        <f t="shared" si="0"/>
        <v>0.9</v>
      </c>
      <c r="G13" s="53">
        <f t="shared" si="0"/>
        <v>0.9</v>
      </c>
      <c r="H13" s="53">
        <f t="shared" si="0"/>
        <v>0.9</v>
      </c>
      <c r="I13" s="53">
        <f t="shared" si="0"/>
        <v>0.9</v>
      </c>
      <c r="J13" s="53">
        <f t="shared" si="0"/>
        <v>0.9</v>
      </c>
      <c r="K13" s="53">
        <f t="shared" si="0"/>
        <v>0.9</v>
      </c>
      <c r="L13" s="53">
        <f t="shared" si="0"/>
        <v>0.9</v>
      </c>
      <c r="M13" s="53">
        <f t="shared" si="0"/>
        <v>0.9</v>
      </c>
      <c r="N13" s="53">
        <f t="shared" si="0"/>
        <v>0.9</v>
      </c>
      <c r="O13" s="50">
        <f>'SET-Planeacion'!J4</f>
        <v>0.9</v>
      </c>
      <c r="V13" s="6"/>
      <c r="W13" s="7"/>
      <c r="X13" s="7"/>
    </row>
    <row r="14" spans="1:24" ht="17.25" customHeight="1" x14ac:dyDescent="0.25">
      <c r="A14" s="81" t="s">
        <v>138</v>
      </c>
      <c r="B14" s="82"/>
      <c r="C14" s="53">
        <f t="shared" ref="C14:N14" si="1">$O$14</f>
        <v>0.95</v>
      </c>
      <c r="D14" s="53">
        <f t="shared" si="1"/>
        <v>0.95</v>
      </c>
      <c r="E14" s="53">
        <f t="shared" si="1"/>
        <v>0.95</v>
      </c>
      <c r="F14" s="53">
        <f t="shared" si="1"/>
        <v>0.95</v>
      </c>
      <c r="G14" s="53">
        <f t="shared" si="1"/>
        <v>0.95</v>
      </c>
      <c r="H14" s="53">
        <f t="shared" si="1"/>
        <v>0.95</v>
      </c>
      <c r="I14" s="53">
        <f t="shared" si="1"/>
        <v>0.95</v>
      </c>
      <c r="J14" s="53">
        <f t="shared" si="1"/>
        <v>0.95</v>
      </c>
      <c r="K14" s="53">
        <f t="shared" si="1"/>
        <v>0.95</v>
      </c>
      <c r="L14" s="53">
        <f t="shared" si="1"/>
        <v>0.95</v>
      </c>
      <c r="M14" s="53">
        <f t="shared" si="1"/>
        <v>0.95</v>
      </c>
      <c r="N14" s="53">
        <f t="shared" si="1"/>
        <v>0.95</v>
      </c>
      <c r="O14" s="50">
        <f>'SET-Planeacion'!K4</f>
        <v>0.95</v>
      </c>
      <c r="V14" s="6"/>
      <c r="W14" s="7"/>
      <c r="X14" s="7"/>
    </row>
    <row r="15" spans="1:24" ht="17.25" customHeight="1" x14ac:dyDescent="0.25">
      <c r="A15" s="83" t="s">
        <v>106</v>
      </c>
      <c r="B15" s="84"/>
      <c r="C15" s="9" t="str">
        <f t="shared" ref="C15:E15" si="2">IF((C17),C16/C17,"-")</f>
        <v>-</v>
      </c>
      <c r="D15" s="9" t="str">
        <f t="shared" si="2"/>
        <v>-</v>
      </c>
      <c r="E15" s="9" t="str">
        <f t="shared" si="2"/>
        <v>-</v>
      </c>
      <c r="F15" s="9" t="str">
        <f>IF((F17),F16/F17,"-")</f>
        <v>-</v>
      </c>
      <c r="G15" s="9" t="str">
        <f t="shared" ref="G15:O15" si="3">IF((G17),G16/G17,"-")</f>
        <v>-</v>
      </c>
      <c r="H15" s="9" t="str">
        <f t="shared" si="3"/>
        <v>-</v>
      </c>
      <c r="I15" s="9" t="str">
        <f t="shared" si="3"/>
        <v>-</v>
      </c>
      <c r="J15" s="9" t="str">
        <f t="shared" si="3"/>
        <v>-</v>
      </c>
      <c r="K15" s="9" t="str">
        <f t="shared" si="3"/>
        <v>-</v>
      </c>
      <c r="L15" s="9" t="str">
        <f t="shared" si="3"/>
        <v>-</v>
      </c>
      <c r="M15" s="9" t="str">
        <f t="shared" si="3"/>
        <v>-</v>
      </c>
      <c r="N15" s="9" t="str">
        <f t="shared" si="3"/>
        <v>-</v>
      </c>
      <c r="O15" s="10" t="str">
        <f t="shared" si="3"/>
        <v>-</v>
      </c>
      <c r="V15" s="6"/>
      <c r="W15" s="7"/>
      <c r="X15" s="7"/>
    </row>
    <row r="16" spans="1:24" ht="22.5" customHeight="1" x14ac:dyDescent="0.25">
      <c r="A16" s="156" t="s">
        <v>36</v>
      </c>
      <c r="B16" s="25" t="s">
        <v>93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3">
        <f>MAX(C16:N16)</f>
        <v>0</v>
      </c>
      <c r="V16" s="6"/>
      <c r="W16" s="7"/>
      <c r="X16" s="7"/>
    </row>
    <row r="17" spans="1:24" ht="18" customHeight="1" x14ac:dyDescent="0.25">
      <c r="A17" s="156"/>
      <c r="B17" s="25" t="s">
        <v>94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3">
        <f>MAX(C17:N17)</f>
        <v>0</v>
      </c>
      <c r="V17" s="6"/>
      <c r="W17" s="7"/>
      <c r="X17" s="7"/>
    </row>
    <row r="18" spans="1:24" ht="15" customHeight="1" x14ac:dyDescent="0.25">
      <c r="A18" s="156"/>
      <c r="B18" s="2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4.25" customHeight="1" thickBot="1" x14ac:dyDescent="0.3">
      <c r="A19" s="157"/>
      <c r="B19" s="26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14.25" customHeight="1" thickBot="1" x14ac:dyDescent="0.3">
      <c r="A20" s="119" t="s">
        <v>33</v>
      </c>
      <c r="B20" s="120"/>
      <c r="C20" s="121"/>
      <c r="D20" s="78" t="str">
        <f>'SET-Planeacion'!$G4</f>
        <v>&gt; 80%</v>
      </c>
      <c r="E20" s="117"/>
      <c r="F20" s="117"/>
      <c r="G20" s="118"/>
      <c r="H20" s="78" t="str">
        <f>'SET-Planeacion'!$H4</f>
        <v xml:space="preserve">Entre 60% - 79% </v>
      </c>
      <c r="I20" s="117"/>
      <c r="J20" s="117"/>
      <c r="K20" s="118"/>
      <c r="L20" s="78" t="str">
        <f>'SET-Planeacion'!$I4</f>
        <v xml:space="preserve">&lt; 59% </v>
      </c>
      <c r="M20" s="79"/>
      <c r="N20" s="79"/>
      <c r="O20" s="80"/>
      <c r="V20" s="6"/>
      <c r="W20" s="7"/>
      <c r="X20" s="7"/>
    </row>
    <row r="21" spans="1:24" ht="33" customHeight="1" thickBot="1" x14ac:dyDescent="0.3">
      <c r="A21" s="122"/>
      <c r="B21" s="123"/>
      <c r="C21" s="123"/>
      <c r="D21" s="124" t="s">
        <v>7</v>
      </c>
      <c r="E21" s="124"/>
      <c r="F21" s="124"/>
      <c r="G21" s="124"/>
      <c r="H21" s="125" t="s">
        <v>53</v>
      </c>
      <c r="I21" s="125"/>
      <c r="J21" s="125"/>
      <c r="K21" s="125"/>
      <c r="L21" s="126" t="s">
        <v>54</v>
      </c>
      <c r="M21" s="126"/>
      <c r="N21" s="126"/>
      <c r="O21" s="127"/>
      <c r="V21" s="6"/>
      <c r="W21" s="7"/>
      <c r="X21" s="7"/>
    </row>
    <row r="22" spans="1:24" ht="15.75" customHeight="1" thickBot="1" x14ac:dyDescent="0.3">
      <c r="A22" s="111" t="s">
        <v>35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3"/>
      <c r="V22" s="6"/>
      <c r="W22" s="7"/>
      <c r="X22" s="7"/>
    </row>
    <row r="23" spans="1:24" ht="264.75" customHeight="1" thickBot="1" x14ac:dyDescent="0.3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6"/>
      <c r="V23" s="6"/>
    </row>
    <row r="24" spans="1:24" ht="15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 t="s">
        <v>52</v>
      </c>
      <c r="O24" s="67"/>
    </row>
    <row r="25" spans="1:24" ht="21.75" customHeight="1" x14ac:dyDescent="0.25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>
        <v>45658</v>
      </c>
      <c r="O25" s="71"/>
    </row>
    <row r="26" spans="1:24" ht="21.75" customHeigh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70">
        <v>45689</v>
      </c>
      <c r="O26" s="71"/>
    </row>
    <row r="27" spans="1:24" ht="21.75" customHeight="1" x14ac:dyDescent="0.25">
      <c r="A27" s="6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>
        <v>45717</v>
      </c>
      <c r="O27" s="71"/>
    </row>
    <row r="28" spans="1:24" ht="21.75" customHeight="1" x14ac:dyDescent="0.25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70">
        <v>45748</v>
      </c>
      <c r="O28" s="71"/>
    </row>
    <row r="29" spans="1:24" ht="21.75" customHeight="1" x14ac:dyDescent="0.25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70">
        <v>45778</v>
      </c>
      <c r="O29" s="71"/>
    </row>
    <row r="30" spans="1:24" ht="21.75" customHeight="1" x14ac:dyDescent="0.25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>
        <v>45809</v>
      </c>
      <c r="O30" s="71"/>
    </row>
    <row r="31" spans="1:24" ht="21.75" customHeight="1" x14ac:dyDescent="0.25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>
        <v>45839</v>
      </c>
      <c r="O31" s="71"/>
    </row>
    <row r="32" spans="1:24" ht="21.75" customHeight="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>
        <v>45870</v>
      </c>
      <c r="O32" s="71"/>
    </row>
    <row r="33" spans="1:17" ht="21.75" customHeight="1" x14ac:dyDescent="0.2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0">
        <v>45901</v>
      </c>
      <c r="O33" s="71"/>
    </row>
    <row r="34" spans="1:17" ht="21.75" customHeight="1" x14ac:dyDescent="0.25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>
        <v>45931</v>
      </c>
      <c r="O34" s="71"/>
    </row>
    <row r="35" spans="1:17" ht="21.75" customHeight="1" x14ac:dyDescent="0.25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70">
        <v>45962</v>
      </c>
      <c r="O35" s="71"/>
    </row>
    <row r="36" spans="1:17" ht="21.75" customHeight="1" thickBot="1" x14ac:dyDescent="0.3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>
        <v>45992</v>
      </c>
      <c r="O36" s="71"/>
    </row>
    <row r="37" spans="1:17" ht="19.5" customHeight="1" x14ac:dyDescent="0.2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6" t="s">
        <v>52</v>
      </c>
      <c r="O37" s="67"/>
    </row>
    <row r="38" spans="1:17" ht="15" x14ac:dyDescent="0.2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2"/>
      <c r="O38" s="73"/>
    </row>
    <row r="39" spans="1:17" ht="15.75" thickBot="1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3"/>
    </row>
    <row r="40" spans="1:17" ht="6" customHeigh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</row>
    <row r="42" spans="1:17" ht="14.25" x14ac:dyDescent="0.2">
      <c r="Q42" s="29" t="s">
        <v>73</v>
      </c>
    </row>
    <row r="43" spans="1:17" ht="14.25" x14ac:dyDescent="0.2">
      <c r="Q43" s="29" t="s">
        <v>74</v>
      </c>
    </row>
    <row r="44" spans="1:17" ht="14.25" x14ac:dyDescent="0.2">
      <c r="Q44" s="29" t="s">
        <v>75</v>
      </c>
    </row>
    <row r="45" spans="1:17" ht="14.25" x14ac:dyDescent="0.2">
      <c r="Q45" s="29" t="s">
        <v>76</v>
      </c>
    </row>
    <row r="46" spans="1:17" ht="14.25" x14ac:dyDescent="0.2">
      <c r="Q46" s="29" t="s">
        <v>77</v>
      </c>
    </row>
    <row r="47" spans="1:17" ht="14.25" x14ac:dyDescent="0.2">
      <c r="Q47" s="29" t="s">
        <v>78</v>
      </c>
    </row>
    <row r="48" spans="1:17" ht="14.25" x14ac:dyDescent="0.2">
      <c r="Q48" s="29" t="s">
        <v>79</v>
      </c>
    </row>
    <row r="49" spans="17:17" ht="14.25" x14ac:dyDescent="0.2">
      <c r="Q49" s="29" t="s">
        <v>80</v>
      </c>
    </row>
    <row r="50" spans="17:17" ht="14.25" x14ac:dyDescent="0.2">
      <c r="Q50" s="29" t="s">
        <v>81</v>
      </c>
    </row>
    <row r="51" spans="17:17" ht="14.25" x14ac:dyDescent="0.2">
      <c r="Q51" s="29" t="s">
        <v>82</v>
      </c>
    </row>
    <row r="52" spans="17:17" ht="14.25" x14ac:dyDescent="0.2">
      <c r="Q52" s="29" t="s">
        <v>83</v>
      </c>
    </row>
    <row r="53" spans="17:17" ht="14.25" x14ac:dyDescent="0.2">
      <c r="Q53" s="29" t="s">
        <v>84</v>
      </c>
    </row>
    <row r="54" spans="17:17" ht="14.25" x14ac:dyDescent="0.2">
      <c r="Q54" s="29" t="s">
        <v>85</v>
      </c>
    </row>
    <row r="56" spans="17:17" x14ac:dyDescent="0.25">
      <c r="Q56" s="8">
        <v>0.9</v>
      </c>
    </row>
    <row r="57" spans="17:17" x14ac:dyDescent="0.25">
      <c r="Q57" s="8">
        <v>0.95</v>
      </c>
    </row>
  </sheetData>
  <mergeCells count="71">
    <mergeCell ref="A31:M31"/>
    <mergeCell ref="N31:O31"/>
    <mergeCell ref="A32:M32"/>
    <mergeCell ref="N32:O32"/>
    <mergeCell ref="A36:M36"/>
    <mergeCell ref="N36:O36"/>
    <mergeCell ref="A33:M33"/>
    <mergeCell ref="N33:O33"/>
    <mergeCell ref="A34:M34"/>
    <mergeCell ref="N34:O34"/>
    <mergeCell ref="A35:M35"/>
    <mergeCell ref="N35:O35"/>
    <mergeCell ref="N28:O28"/>
    <mergeCell ref="A29:M29"/>
    <mergeCell ref="N29:O29"/>
    <mergeCell ref="A30:M30"/>
    <mergeCell ref="N30:O30"/>
    <mergeCell ref="A23:O23"/>
    <mergeCell ref="D20:G20"/>
    <mergeCell ref="A13:B13"/>
    <mergeCell ref="L20:O20"/>
    <mergeCell ref="H20:K20"/>
    <mergeCell ref="A14:B14"/>
    <mergeCell ref="A15:B15"/>
    <mergeCell ref="A16:A19"/>
    <mergeCell ref="A20:C21"/>
    <mergeCell ref="D21:G21"/>
    <mergeCell ref="H21:K21"/>
    <mergeCell ref="A7:D7"/>
    <mergeCell ref="F7:G7"/>
    <mergeCell ref="J7:O7"/>
    <mergeCell ref="L21:O21"/>
    <mergeCell ref="A22:O22"/>
    <mergeCell ref="A8:O8"/>
    <mergeCell ref="A9:O9"/>
    <mergeCell ref="A10:O10"/>
    <mergeCell ref="A11:O11"/>
    <mergeCell ref="A12:B12"/>
    <mergeCell ref="J5:K6"/>
    <mergeCell ref="L5:O5"/>
    <mergeCell ref="L6:M6"/>
    <mergeCell ref="A3:E3"/>
    <mergeCell ref="N6:O6"/>
    <mergeCell ref="F3:O3"/>
    <mergeCell ref="A5:D6"/>
    <mergeCell ref="E5:E6"/>
    <mergeCell ref="F5:G6"/>
    <mergeCell ref="H5:H6"/>
    <mergeCell ref="I5:I6"/>
    <mergeCell ref="A1:E1"/>
    <mergeCell ref="F1:O1"/>
    <mergeCell ref="A2:E2"/>
    <mergeCell ref="F2:O2"/>
    <mergeCell ref="A4:E4"/>
    <mergeCell ref="G4:O4"/>
    <mergeCell ref="A40:O40"/>
    <mergeCell ref="A24:M24"/>
    <mergeCell ref="N24:O24"/>
    <mergeCell ref="A25:M25"/>
    <mergeCell ref="N25:O25"/>
    <mergeCell ref="A37:M37"/>
    <mergeCell ref="N37:O37"/>
    <mergeCell ref="A38:M38"/>
    <mergeCell ref="N38:O38"/>
    <mergeCell ref="A39:M39"/>
    <mergeCell ref="N39:O39"/>
    <mergeCell ref="A26:M26"/>
    <mergeCell ref="N26:O26"/>
    <mergeCell ref="A27:M27"/>
    <mergeCell ref="N27:O27"/>
    <mergeCell ref="A28:M28"/>
  </mergeCells>
  <pageMargins left="0.39370078740157483" right="0.39370078740157483" top="1.2204724409448819" bottom="0.35433070866141736" header="0" footer="0"/>
  <pageSetup scale="73" orientation="portrait" horizontalDpi="4294967294" verticalDpi="4294967294" r:id="rId1"/>
  <headerFooter>
    <oddHeader xml:space="preserve">&amp;L&amp;G&amp;C&amp;"Arial Rounded MT Bold,Normal"
AGUAS DEL HUILA S.A. E.S.P.&amp;10
NIT.  800.100.553-2
FORMATO: MATRIZ DE REGISTRO Y MEDICIÓN DE INDICADORES
&amp;8VERSION 8.0&amp;"-,Normal"&amp;11
</oddHeader>
    <oddFooter>&amp;R&amp;"Arial,Normal"&amp;7Pág. &amp;P |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7"/>
  <sheetViews>
    <sheetView view="pageLayout" topLeftCell="A6" zoomScaleNormal="100" zoomScaleSheetLayoutView="72" workbookViewId="0">
      <selection activeCell="A15" sqref="A15:B15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7" width="11.42578125" style="2" hidden="1" customWidth="1"/>
    <col min="18" max="18" width="0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34" t="s">
        <v>0</v>
      </c>
      <c r="B1" s="135"/>
      <c r="C1" s="135"/>
      <c r="D1" s="135"/>
      <c r="E1" s="135"/>
      <c r="F1" s="135" t="str">
        <f>'SET-Planeacion'!J1</f>
        <v>PLANEACION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24" ht="15.75" customHeight="1" x14ac:dyDescent="0.25">
      <c r="A2" s="132" t="s">
        <v>1</v>
      </c>
      <c r="B2" s="133"/>
      <c r="C2" s="133"/>
      <c r="D2" s="133"/>
      <c r="E2" s="133"/>
      <c r="F2" s="137" t="str">
        <f>'SET-Planeacion'!$B5</f>
        <v xml:space="preserve">Nivel de cumplimiento de los  resultados  proyectados </v>
      </c>
      <c r="G2" s="137"/>
      <c r="H2" s="137"/>
      <c r="I2" s="137"/>
      <c r="J2" s="137"/>
      <c r="K2" s="137"/>
      <c r="L2" s="137"/>
      <c r="M2" s="137"/>
      <c r="N2" s="137"/>
      <c r="O2" s="138"/>
    </row>
    <row r="3" spans="1:24" ht="15.75" customHeight="1" x14ac:dyDescent="0.25">
      <c r="A3" s="132" t="s">
        <v>47</v>
      </c>
      <c r="B3" s="133"/>
      <c r="C3" s="133"/>
      <c r="D3" s="133"/>
      <c r="E3" s="133"/>
      <c r="F3" s="139" t="str">
        <f>'SET-Planeacion'!F5</f>
        <v>Eficacia</v>
      </c>
      <c r="G3" s="140"/>
      <c r="H3" s="140"/>
      <c r="I3" s="140"/>
      <c r="J3" s="140"/>
      <c r="K3" s="140"/>
      <c r="L3" s="140"/>
      <c r="M3" s="140"/>
      <c r="N3" s="140"/>
      <c r="O3" s="141"/>
    </row>
    <row r="4" spans="1:24" ht="17.25" customHeight="1" thickBot="1" x14ac:dyDescent="0.3">
      <c r="A4" s="128" t="s">
        <v>20</v>
      </c>
      <c r="B4" s="129"/>
      <c r="C4" s="129"/>
      <c r="D4" s="129"/>
      <c r="E4" s="129"/>
      <c r="F4" s="15" t="s">
        <v>121</v>
      </c>
      <c r="G4" s="130" t="str">
        <f>'SET-Planeacion'!A5</f>
        <v>IN02</v>
      </c>
      <c r="H4" s="130"/>
      <c r="I4" s="130"/>
      <c r="J4" s="130"/>
      <c r="K4" s="130"/>
      <c r="L4" s="130"/>
      <c r="M4" s="130"/>
      <c r="N4" s="130"/>
      <c r="O4" s="131"/>
    </row>
    <row r="5" spans="1:24" ht="12.75" customHeight="1" x14ac:dyDescent="0.25">
      <c r="A5" s="108" t="s">
        <v>21</v>
      </c>
      <c r="B5" s="109"/>
      <c r="C5" s="109"/>
      <c r="D5" s="109"/>
      <c r="E5" s="104" t="s">
        <v>22</v>
      </c>
      <c r="F5" s="104" t="s">
        <v>23</v>
      </c>
      <c r="G5" s="104"/>
      <c r="H5" s="104" t="s">
        <v>24</v>
      </c>
      <c r="I5" s="104" t="s">
        <v>25</v>
      </c>
      <c r="J5" s="104" t="s">
        <v>26</v>
      </c>
      <c r="K5" s="104"/>
      <c r="L5" s="106" t="s">
        <v>27</v>
      </c>
      <c r="M5" s="106"/>
      <c r="N5" s="106"/>
      <c r="O5" s="107"/>
    </row>
    <row r="6" spans="1:24" ht="46.5" customHeight="1" x14ac:dyDescent="0.25">
      <c r="A6" s="110"/>
      <c r="B6" s="102"/>
      <c r="C6" s="102"/>
      <c r="D6" s="102"/>
      <c r="E6" s="105"/>
      <c r="F6" s="105"/>
      <c r="G6" s="105"/>
      <c r="H6" s="105"/>
      <c r="I6" s="105"/>
      <c r="J6" s="105"/>
      <c r="K6" s="105"/>
      <c r="L6" s="102" t="s">
        <v>28</v>
      </c>
      <c r="M6" s="102"/>
      <c r="N6" s="102" t="s">
        <v>29</v>
      </c>
      <c r="O6" s="103"/>
    </row>
    <row r="7" spans="1:24" ht="48.75" customHeight="1" thickBot="1" x14ac:dyDescent="0.3">
      <c r="A7" s="76" t="str">
        <f>'SET-Planeacion'!$C5</f>
        <v>Determinar la  eficacia  en la ejecucion de  los presupuestos estimados frente los  resultados  de los diferentes  proyectos ejecutados por la entidad.</v>
      </c>
      <c r="B7" s="77"/>
      <c r="C7" s="77"/>
      <c r="D7" s="77"/>
      <c r="E7" s="12" t="s">
        <v>98</v>
      </c>
      <c r="F7" s="77" t="str">
        <f>'SET-Planeacion'!$D5</f>
        <v>Resultados Obtenidos / Resultados Proyectados *100</v>
      </c>
      <c r="G7" s="77"/>
      <c r="H7" s="11" t="str">
        <f>$O14</f>
        <v>&lt;=1</v>
      </c>
      <c r="I7" s="17" t="str">
        <f>'SET-Planeacion'!$E5</f>
        <v>Trimestral</v>
      </c>
      <c r="J7" s="87" t="s">
        <v>113</v>
      </c>
      <c r="K7" s="88"/>
      <c r="L7" s="88"/>
      <c r="M7" s="88"/>
      <c r="N7" s="88"/>
      <c r="O7" s="89"/>
    </row>
    <row r="8" spans="1:24" ht="13.5" customHeight="1" x14ac:dyDescent="0.25">
      <c r="A8" s="90" t="s">
        <v>37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2"/>
    </row>
    <row r="9" spans="1:24" ht="20.25" customHeight="1" thickBot="1" x14ac:dyDescent="0.3">
      <c r="A9" s="93" t="s">
        <v>125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</row>
    <row r="10" spans="1:24" ht="15" customHeight="1" thickBot="1" x14ac:dyDescent="0.3">
      <c r="A10" s="96" t="s">
        <v>30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8"/>
      <c r="V10" s="6"/>
      <c r="W10" s="16"/>
      <c r="X10" s="16"/>
    </row>
    <row r="11" spans="1:24" ht="16.5" customHeight="1" x14ac:dyDescent="0.25">
      <c r="A11" s="99" t="s">
        <v>137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1"/>
      <c r="V11" s="6"/>
      <c r="W11" s="7"/>
      <c r="X11" s="7"/>
    </row>
    <row r="12" spans="1:24" ht="16.5" customHeight="1" x14ac:dyDescent="0.25">
      <c r="A12" s="74" t="s">
        <v>31</v>
      </c>
      <c r="B12" s="75"/>
      <c r="C12" s="49" t="s">
        <v>8</v>
      </c>
      <c r="D12" s="49" t="s">
        <v>9</v>
      </c>
      <c r="E12" s="49" t="s">
        <v>10</v>
      </c>
      <c r="F12" s="49" t="s">
        <v>11</v>
      </c>
      <c r="G12" s="49" t="s">
        <v>12</v>
      </c>
      <c r="H12" s="49" t="s">
        <v>13</v>
      </c>
      <c r="I12" s="49" t="s">
        <v>14</v>
      </c>
      <c r="J12" s="49" t="s">
        <v>15</v>
      </c>
      <c r="K12" s="49" t="s">
        <v>16</v>
      </c>
      <c r="L12" s="49" t="s">
        <v>17</v>
      </c>
      <c r="M12" s="49" t="s">
        <v>18</v>
      </c>
      <c r="N12" s="49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81" t="s">
        <v>38</v>
      </c>
      <c r="B13" s="82"/>
      <c r="C13" s="54" t="str">
        <f t="shared" ref="C13:N13" si="0">$O$13</f>
        <v>&lt;=0</v>
      </c>
      <c r="D13" s="54" t="str">
        <f t="shared" si="0"/>
        <v>&lt;=0</v>
      </c>
      <c r="E13" s="54" t="str">
        <f t="shared" si="0"/>
        <v>&lt;=0</v>
      </c>
      <c r="F13" s="54" t="str">
        <f t="shared" si="0"/>
        <v>&lt;=0</v>
      </c>
      <c r="G13" s="54" t="str">
        <f t="shared" si="0"/>
        <v>&lt;=0</v>
      </c>
      <c r="H13" s="54" t="str">
        <f t="shared" si="0"/>
        <v>&lt;=0</v>
      </c>
      <c r="I13" s="54" t="str">
        <f t="shared" si="0"/>
        <v>&lt;=0</v>
      </c>
      <c r="J13" s="54" t="str">
        <f t="shared" si="0"/>
        <v>&lt;=0</v>
      </c>
      <c r="K13" s="54" t="str">
        <f t="shared" si="0"/>
        <v>&lt;=0</v>
      </c>
      <c r="L13" s="54" t="str">
        <f t="shared" si="0"/>
        <v>&lt;=0</v>
      </c>
      <c r="M13" s="54" t="str">
        <f t="shared" si="0"/>
        <v>&lt;=0</v>
      </c>
      <c r="N13" s="54" t="str">
        <f t="shared" si="0"/>
        <v>&lt;=0</v>
      </c>
      <c r="O13" s="51" t="str">
        <f>'SET-Planeacion'!J5</f>
        <v>&lt;=0</v>
      </c>
      <c r="V13" s="6"/>
      <c r="W13" s="7"/>
      <c r="X13" s="7"/>
    </row>
    <row r="14" spans="1:24" ht="17.25" customHeight="1" x14ac:dyDescent="0.25">
      <c r="A14" s="81" t="s">
        <v>138</v>
      </c>
      <c r="B14" s="82"/>
      <c r="C14" s="54" t="str">
        <f t="shared" ref="C14:N14" si="1">$O$14</f>
        <v>&lt;=1</v>
      </c>
      <c r="D14" s="54" t="str">
        <f t="shared" si="1"/>
        <v>&lt;=1</v>
      </c>
      <c r="E14" s="54" t="str">
        <f t="shared" si="1"/>
        <v>&lt;=1</v>
      </c>
      <c r="F14" s="54" t="str">
        <f t="shared" si="1"/>
        <v>&lt;=1</v>
      </c>
      <c r="G14" s="54" t="str">
        <f t="shared" si="1"/>
        <v>&lt;=1</v>
      </c>
      <c r="H14" s="54" t="str">
        <f t="shared" si="1"/>
        <v>&lt;=1</v>
      </c>
      <c r="I14" s="54" t="str">
        <f t="shared" si="1"/>
        <v>&lt;=1</v>
      </c>
      <c r="J14" s="54" t="str">
        <f t="shared" si="1"/>
        <v>&lt;=1</v>
      </c>
      <c r="K14" s="54" t="str">
        <f t="shared" si="1"/>
        <v>&lt;=1</v>
      </c>
      <c r="L14" s="54" t="str">
        <f t="shared" si="1"/>
        <v>&lt;=1</v>
      </c>
      <c r="M14" s="54" t="str">
        <f t="shared" si="1"/>
        <v>&lt;=1</v>
      </c>
      <c r="N14" s="54" t="str">
        <f t="shared" si="1"/>
        <v>&lt;=1</v>
      </c>
      <c r="O14" s="51" t="str">
        <f>'SET-Planeacion'!K5</f>
        <v>&lt;=1</v>
      </c>
      <c r="V14" s="6"/>
      <c r="W14" s="7"/>
      <c r="X14" s="7"/>
    </row>
    <row r="15" spans="1:24" ht="17.25" customHeight="1" x14ac:dyDescent="0.25">
      <c r="A15" s="83" t="s">
        <v>106</v>
      </c>
      <c r="B15" s="84"/>
      <c r="C15" s="36" t="str">
        <f>IF((C16),C16-C17,"-")</f>
        <v>-</v>
      </c>
      <c r="D15" s="36" t="str">
        <f t="shared" ref="D15:O15" si="2">IF((D16),D16-D17,"-")</f>
        <v>-</v>
      </c>
      <c r="E15" s="36" t="str">
        <f t="shared" si="2"/>
        <v>-</v>
      </c>
      <c r="F15" s="36" t="str">
        <f t="shared" si="2"/>
        <v>-</v>
      </c>
      <c r="G15" s="36" t="str">
        <f t="shared" si="2"/>
        <v>-</v>
      </c>
      <c r="H15" s="36" t="str">
        <f t="shared" si="2"/>
        <v>-</v>
      </c>
      <c r="I15" s="36" t="str">
        <f t="shared" si="2"/>
        <v>-</v>
      </c>
      <c r="J15" s="36" t="str">
        <f t="shared" si="2"/>
        <v>-</v>
      </c>
      <c r="K15" s="36" t="str">
        <f t="shared" si="2"/>
        <v>-</v>
      </c>
      <c r="L15" s="36" t="str">
        <f t="shared" si="2"/>
        <v>-</v>
      </c>
      <c r="M15" s="36" t="str">
        <f t="shared" si="2"/>
        <v>-</v>
      </c>
      <c r="N15" s="36" t="str">
        <f t="shared" si="2"/>
        <v>-</v>
      </c>
      <c r="O15" s="37" t="str">
        <f t="shared" si="2"/>
        <v>-</v>
      </c>
      <c r="V15" s="6"/>
      <c r="W15" s="7"/>
      <c r="X15" s="7"/>
    </row>
    <row r="16" spans="1:24" ht="15.75" customHeight="1" x14ac:dyDescent="0.25">
      <c r="A16" s="156" t="s">
        <v>36</v>
      </c>
      <c r="B16" s="25" t="s">
        <v>123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9">
        <f>MAX(C16:N16)</f>
        <v>0</v>
      </c>
      <c r="V16" s="6"/>
      <c r="W16" s="7"/>
      <c r="X16" s="7"/>
    </row>
    <row r="17" spans="1:24" ht="15" customHeight="1" x14ac:dyDescent="0.25">
      <c r="A17" s="156"/>
      <c r="B17" s="25" t="s">
        <v>124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9">
        <f>MAX(C17:N17)</f>
        <v>0</v>
      </c>
      <c r="V17" s="6"/>
      <c r="W17" s="7"/>
      <c r="X17" s="7"/>
    </row>
    <row r="18" spans="1:24" ht="17.25" customHeight="1" x14ac:dyDescent="0.25">
      <c r="A18" s="156"/>
      <c r="B18" s="47" t="s">
        <v>126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9">
        <f>MAX(C18:N18)</f>
        <v>0</v>
      </c>
      <c r="V18" s="6"/>
      <c r="W18" s="7"/>
      <c r="X18" s="7"/>
    </row>
    <row r="19" spans="1:24" ht="18" customHeight="1" thickBot="1" x14ac:dyDescent="0.3">
      <c r="A19" s="157"/>
      <c r="B19" s="48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33" customHeight="1" thickBot="1" x14ac:dyDescent="0.3">
      <c r="A20" s="119" t="s">
        <v>33</v>
      </c>
      <c r="B20" s="120"/>
      <c r="C20" s="121"/>
      <c r="D20" s="161" t="str">
        <f>'SET-Planeacion'!$G5</f>
        <v>&gt; 0</v>
      </c>
      <c r="E20" s="162"/>
      <c r="F20" s="162"/>
      <c r="G20" s="163"/>
      <c r="H20" s="161" t="str">
        <f>'SET-Planeacion'!$H5</f>
        <v>= 0</v>
      </c>
      <c r="I20" s="162"/>
      <c r="J20" s="162"/>
      <c r="K20" s="163"/>
      <c r="L20" s="164" t="str">
        <f>'SET-Planeacion'!$I5</f>
        <v>&lt; 0</v>
      </c>
      <c r="M20" s="165"/>
      <c r="N20" s="165"/>
      <c r="O20" s="166"/>
      <c r="V20" s="6"/>
      <c r="W20" s="7"/>
      <c r="X20" s="7"/>
    </row>
    <row r="21" spans="1:24" ht="33" customHeight="1" thickBot="1" x14ac:dyDescent="0.3">
      <c r="A21" s="122"/>
      <c r="B21" s="123"/>
      <c r="C21" s="123"/>
      <c r="D21" s="124" t="s">
        <v>7</v>
      </c>
      <c r="E21" s="124"/>
      <c r="F21" s="124"/>
      <c r="G21" s="124"/>
      <c r="H21" s="125" t="s">
        <v>53</v>
      </c>
      <c r="I21" s="125"/>
      <c r="J21" s="125"/>
      <c r="K21" s="125"/>
      <c r="L21" s="126" t="s">
        <v>54</v>
      </c>
      <c r="M21" s="126"/>
      <c r="N21" s="126"/>
      <c r="O21" s="127"/>
      <c r="V21" s="6"/>
      <c r="W21" s="7"/>
      <c r="X21" s="7"/>
    </row>
    <row r="22" spans="1:24" ht="15.75" customHeight="1" thickBot="1" x14ac:dyDescent="0.3">
      <c r="A22" s="111" t="s">
        <v>35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3"/>
      <c r="V22" s="6"/>
      <c r="W22" s="7"/>
      <c r="X22" s="7"/>
    </row>
    <row r="23" spans="1:24" ht="264.75" customHeight="1" thickBot="1" x14ac:dyDescent="0.3">
      <c r="A23" s="158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60"/>
      <c r="V23" s="6"/>
    </row>
    <row r="24" spans="1:24" ht="15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 t="s">
        <v>52</v>
      </c>
      <c r="O24" s="67"/>
    </row>
    <row r="25" spans="1:24" ht="21.75" customHeight="1" x14ac:dyDescent="0.25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>
        <v>45658</v>
      </c>
      <c r="O25" s="71"/>
    </row>
    <row r="26" spans="1:24" ht="21.75" customHeigh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70">
        <v>45689</v>
      </c>
      <c r="O26" s="71"/>
    </row>
    <row r="27" spans="1:24" ht="21.75" customHeight="1" x14ac:dyDescent="0.25">
      <c r="A27" s="6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>
        <v>45717</v>
      </c>
      <c r="O27" s="71"/>
    </row>
    <row r="28" spans="1:24" ht="21.75" customHeight="1" x14ac:dyDescent="0.25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70">
        <v>45748</v>
      </c>
      <c r="O28" s="71"/>
    </row>
    <row r="29" spans="1:24" ht="21.75" customHeight="1" x14ac:dyDescent="0.25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70">
        <v>45778</v>
      </c>
      <c r="O29" s="71"/>
    </row>
    <row r="30" spans="1:24" ht="21.75" customHeight="1" x14ac:dyDescent="0.25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>
        <v>45809</v>
      </c>
      <c r="O30" s="71"/>
    </row>
    <row r="31" spans="1:24" ht="21.75" customHeight="1" x14ac:dyDescent="0.25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>
        <v>45839</v>
      </c>
      <c r="O31" s="71"/>
    </row>
    <row r="32" spans="1:24" ht="21.75" customHeight="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>
        <v>45870</v>
      </c>
      <c r="O32" s="71"/>
    </row>
    <row r="33" spans="1:17" ht="21.75" customHeight="1" x14ac:dyDescent="0.2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0">
        <v>45901</v>
      </c>
      <c r="O33" s="71"/>
    </row>
    <row r="34" spans="1:17" ht="21.75" customHeight="1" x14ac:dyDescent="0.25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>
        <v>45931</v>
      </c>
      <c r="O34" s="71"/>
    </row>
    <row r="35" spans="1:17" ht="21.75" customHeight="1" x14ac:dyDescent="0.25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70">
        <v>45962</v>
      </c>
      <c r="O35" s="71"/>
    </row>
    <row r="36" spans="1:17" ht="21.75" customHeight="1" thickBot="1" x14ac:dyDescent="0.3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>
        <v>45992</v>
      </c>
      <c r="O36" s="71"/>
    </row>
    <row r="37" spans="1:17" ht="15" customHeight="1" x14ac:dyDescent="0.2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6" t="s">
        <v>52</v>
      </c>
      <c r="O37" s="67"/>
    </row>
    <row r="38" spans="1:17" ht="24" customHeight="1" x14ac:dyDescent="0.2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2"/>
      <c r="O38" s="73"/>
    </row>
    <row r="39" spans="1:17" ht="22.5" customHeight="1" thickBot="1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3"/>
    </row>
    <row r="40" spans="1:17" ht="4.5" customHeigh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</row>
    <row r="42" spans="1:17" ht="14.25" x14ac:dyDescent="0.2">
      <c r="Q42" s="29" t="s">
        <v>73</v>
      </c>
    </row>
    <row r="43" spans="1:17" ht="14.25" x14ac:dyDescent="0.2">
      <c r="Q43" s="29" t="s">
        <v>74</v>
      </c>
    </row>
    <row r="44" spans="1:17" ht="14.25" x14ac:dyDescent="0.2">
      <c r="Q44" s="29" t="s">
        <v>75</v>
      </c>
    </row>
    <row r="45" spans="1:17" ht="14.25" x14ac:dyDescent="0.2">
      <c r="Q45" s="29" t="s">
        <v>76</v>
      </c>
    </row>
    <row r="46" spans="1:17" ht="14.25" x14ac:dyDescent="0.2">
      <c r="Q46" s="29" t="s">
        <v>77</v>
      </c>
    </row>
    <row r="47" spans="1:17" ht="14.25" x14ac:dyDescent="0.2">
      <c r="Q47" s="29" t="s">
        <v>78</v>
      </c>
    </row>
    <row r="48" spans="1:17" ht="14.25" x14ac:dyDescent="0.2">
      <c r="Q48" s="29" t="s">
        <v>79</v>
      </c>
    </row>
    <row r="49" spans="17:17" ht="14.25" x14ac:dyDescent="0.2">
      <c r="Q49" s="29" t="s">
        <v>80</v>
      </c>
    </row>
    <row r="50" spans="17:17" ht="14.25" x14ac:dyDescent="0.2">
      <c r="Q50" s="29" t="s">
        <v>81</v>
      </c>
    </row>
    <row r="51" spans="17:17" ht="14.25" x14ac:dyDescent="0.2">
      <c r="Q51" s="29" t="s">
        <v>82</v>
      </c>
    </row>
    <row r="52" spans="17:17" ht="14.25" x14ac:dyDescent="0.2">
      <c r="Q52" s="29" t="s">
        <v>83</v>
      </c>
    </row>
    <row r="53" spans="17:17" ht="14.25" x14ac:dyDescent="0.2">
      <c r="Q53" s="29" t="s">
        <v>84</v>
      </c>
    </row>
    <row r="54" spans="17:17" ht="14.25" x14ac:dyDescent="0.2">
      <c r="Q54" s="29" t="s">
        <v>85</v>
      </c>
    </row>
    <row r="56" spans="17:17" x14ac:dyDescent="0.25">
      <c r="Q56" s="35" t="s">
        <v>95</v>
      </c>
    </row>
    <row r="57" spans="17:17" x14ac:dyDescent="0.25">
      <c r="Q57" s="35" t="s">
        <v>95</v>
      </c>
    </row>
  </sheetData>
  <mergeCells count="71">
    <mergeCell ref="A31:M31"/>
    <mergeCell ref="N31:O31"/>
    <mergeCell ref="A32:M32"/>
    <mergeCell ref="N32:O32"/>
    <mergeCell ref="A36:M36"/>
    <mergeCell ref="N36:O36"/>
    <mergeCell ref="A33:M33"/>
    <mergeCell ref="N33:O33"/>
    <mergeCell ref="A34:M34"/>
    <mergeCell ref="N34:O34"/>
    <mergeCell ref="A35:M35"/>
    <mergeCell ref="N35:O35"/>
    <mergeCell ref="N28:O28"/>
    <mergeCell ref="A29:M29"/>
    <mergeCell ref="N29:O29"/>
    <mergeCell ref="A30:M30"/>
    <mergeCell ref="N30:O30"/>
    <mergeCell ref="A23:O23"/>
    <mergeCell ref="H20:K20"/>
    <mergeCell ref="A20:C21"/>
    <mergeCell ref="D20:G20"/>
    <mergeCell ref="A3:E3"/>
    <mergeCell ref="A14:B14"/>
    <mergeCell ref="A15:B15"/>
    <mergeCell ref="A16:A19"/>
    <mergeCell ref="A13:B13"/>
    <mergeCell ref="N6:O6"/>
    <mergeCell ref="A7:D7"/>
    <mergeCell ref="F7:G7"/>
    <mergeCell ref="L20:O20"/>
    <mergeCell ref="D21:G21"/>
    <mergeCell ref="H21:K21"/>
    <mergeCell ref="A22:O22"/>
    <mergeCell ref="A12:B12"/>
    <mergeCell ref="I5:I6"/>
    <mergeCell ref="J5:K6"/>
    <mergeCell ref="L5:O5"/>
    <mergeCell ref="L6:M6"/>
    <mergeCell ref="H5:H6"/>
    <mergeCell ref="L21:O21"/>
    <mergeCell ref="A8:O8"/>
    <mergeCell ref="J7:O7"/>
    <mergeCell ref="A1:E1"/>
    <mergeCell ref="F1:O1"/>
    <mergeCell ref="A2:E2"/>
    <mergeCell ref="F2:O2"/>
    <mergeCell ref="F3:O3"/>
    <mergeCell ref="A4:E4"/>
    <mergeCell ref="G4:O4"/>
    <mergeCell ref="A5:D6"/>
    <mergeCell ref="E5:E6"/>
    <mergeCell ref="F5:G6"/>
    <mergeCell ref="A9:O9"/>
    <mergeCell ref="A10:O10"/>
    <mergeCell ref="A11:O11"/>
    <mergeCell ref="A40:O40"/>
    <mergeCell ref="A39:M39"/>
    <mergeCell ref="N39:O39"/>
    <mergeCell ref="A24:M24"/>
    <mergeCell ref="N24:O24"/>
    <mergeCell ref="N37:O37"/>
    <mergeCell ref="A37:M37"/>
    <mergeCell ref="N38:O38"/>
    <mergeCell ref="A38:M38"/>
    <mergeCell ref="A25:M25"/>
    <mergeCell ref="N25:O25"/>
    <mergeCell ref="A26:M26"/>
    <mergeCell ref="N26:O26"/>
    <mergeCell ref="A27:M27"/>
    <mergeCell ref="N27:O27"/>
    <mergeCell ref="A28:M28"/>
  </mergeCells>
  <pageMargins left="0.43307086614173229" right="0.51181102362204722" top="1.0629921259842521" bottom="0.35433070866141736" header="0" footer="0"/>
  <pageSetup scale="73" orientation="portrait" horizontalDpi="4294967294" verticalDpi="4294967294" r:id="rId1"/>
  <headerFooter>
    <oddHeader>&amp;L&amp;G&amp;C&amp;"Arial Rounded MT Bold,Normal"
AGUAS DEL HUILA S.A. E.S.P.&amp;10
NIT.  800.100.553-2
FORMATO: MATRIZ DE REGISTRO Y MEDICIÓN DE INDICADORES
&amp;8VERSION 8.0</oddHeader>
    <oddFooter>&amp;R&amp;"Arial,Normal"&amp;7Pág. &amp;P | 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7"/>
  <sheetViews>
    <sheetView view="pageLayout" zoomScaleNormal="100" zoomScaleSheetLayoutView="72" workbookViewId="0">
      <selection activeCell="A15" sqref="A15:B15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34" t="s">
        <v>0</v>
      </c>
      <c r="B1" s="135"/>
      <c r="C1" s="135"/>
      <c r="D1" s="135"/>
      <c r="E1" s="135"/>
      <c r="F1" s="135" t="str">
        <f>'SET-Planeacion'!J1</f>
        <v>PLANEACION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24" ht="15.75" customHeight="1" x14ac:dyDescent="0.25">
      <c r="A2" s="132" t="s">
        <v>1</v>
      </c>
      <c r="B2" s="133"/>
      <c r="C2" s="133"/>
      <c r="D2" s="133"/>
      <c r="E2" s="133"/>
      <c r="F2" s="137" t="str">
        <f>'SET-Planeacion'!$B6</f>
        <v>Nivel de ejecución de propuestas y proyectos aprobados</v>
      </c>
      <c r="G2" s="137"/>
      <c r="H2" s="137"/>
      <c r="I2" s="137"/>
      <c r="J2" s="137"/>
      <c r="K2" s="137"/>
      <c r="L2" s="137"/>
      <c r="M2" s="137"/>
      <c r="N2" s="137"/>
      <c r="O2" s="138"/>
    </row>
    <row r="3" spans="1:24" ht="15.75" customHeight="1" x14ac:dyDescent="0.25">
      <c r="A3" s="132" t="s">
        <v>47</v>
      </c>
      <c r="B3" s="133"/>
      <c r="C3" s="133"/>
      <c r="D3" s="133"/>
      <c r="E3" s="133"/>
      <c r="F3" s="139" t="str">
        <f>'SET-Planeacion'!F6</f>
        <v xml:space="preserve">Eficiencia </v>
      </c>
      <c r="G3" s="140"/>
      <c r="H3" s="140"/>
      <c r="I3" s="140"/>
      <c r="J3" s="140"/>
      <c r="K3" s="140"/>
      <c r="L3" s="140"/>
      <c r="M3" s="140"/>
      <c r="N3" s="140"/>
      <c r="O3" s="141"/>
    </row>
    <row r="4" spans="1:24" ht="17.25" customHeight="1" thickBot="1" x14ac:dyDescent="0.3">
      <c r="A4" s="128" t="s">
        <v>20</v>
      </c>
      <c r="B4" s="129"/>
      <c r="C4" s="129"/>
      <c r="D4" s="129"/>
      <c r="E4" s="129"/>
      <c r="F4" s="15" t="s">
        <v>121</v>
      </c>
      <c r="G4" s="130" t="str">
        <f>'SET-Planeacion'!A6</f>
        <v>IN03</v>
      </c>
      <c r="H4" s="130"/>
      <c r="I4" s="130"/>
      <c r="J4" s="130"/>
      <c r="K4" s="130"/>
      <c r="L4" s="130"/>
      <c r="M4" s="130"/>
      <c r="N4" s="130"/>
      <c r="O4" s="131"/>
    </row>
    <row r="5" spans="1:24" ht="12.75" customHeight="1" x14ac:dyDescent="0.25">
      <c r="A5" s="108" t="s">
        <v>21</v>
      </c>
      <c r="B5" s="109"/>
      <c r="C5" s="109"/>
      <c r="D5" s="109"/>
      <c r="E5" s="104" t="s">
        <v>22</v>
      </c>
      <c r="F5" s="104" t="s">
        <v>23</v>
      </c>
      <c r="G5" s="104"/>
      <c r="H5" s="104" t="s">
        <v>24</v>
      </c>
      <c r="I5" s="104" t="s">
        <v>25</v>
      </c>
      <c r="J5" s="104" t="s">
        <v>26</v>
      </c>
      <c r="K5" s="104"/>
      <c r="L5" s="106" t="s">
        <v>27</v>
      </c>
      <c r="M5" s="106"/>
      <c r="N5" s="106"/>
      <c r="O5" s="107"/>
    </row>
    <row r="6" spans="1:24" ht="46.5" customHeight="1" x14ac:dyDescent="0.25">
      <c r="A6" s="110"/>
      <c r="B6" s="102"/>
      <c r="C6" s="102"/>
      <c r="D6" s="102"/>
      <c r="E6" s="105"/>
      <c r="F6" s="105"/>
      <c r="G6" s="105"/>
      <c r="H6" s="105"/>
      <c r="I6" s="105"/>
      <c r="J6" s="105"/>
      <c r="K6" s="105"/>
      <c r="L6" s="102" t="s">
        <v>28</v>
      </c>
      <c r="M6" s="102"/>
      <c r="N6" s="102" t="s">
        <v>29</v>
      </c>
      <c r="O6" s="103"/>
    </row>
    <row r="7" spans="1:24" ht="78" customHeight="1" thickBot="1" x14ac:dyDescent="0.3">
      <c r="A7" s="76" t="str">
        <f>'SET-Planeacion'!$C6</f>
        <v>Determinar el margen de concreción de las propuesta y / o proyectos elaborados por Aguas del Huila.</v>
      </c>
      <c r="B7" s="77"/>
      <c r="C7" s="77"/>
      <c r="D7" s="77"/>
      <c r="E7" s="12" t="s">
        <v>98</v>
      </c>
      <c r="F7" s="77" t="str">
        <f>'SET-Planeacion'!$D6</f>
        <v>Número de Propuestas y/o proyectos aprobados / Número de Propuestas y Proyectos elaborados*100</v>
      </c>
      <c r="G7" s="77"/>
      <c r="H7" s="11">
        <f>$O14</f>
        <v>0.8</v>
      </c>
      <c r="I7" s="17" t="str">
        <f>'SET-Planeacion'!$E6</f>
        <v>Bimensual</v>
      </c>
      <c r="J7" s="87" t="s">
        <v>113</v>
      </c>
      <c r="K7" s="88"/>
      <c r="L7" s="88"/>
      <c r="M7" s="88"/>
      <c r="N7" s="88"/>
      <c r="O7" s="89"/>
    </row>
    <row r="8" spans="1:24" ht="13.5" customHeight="1" x14ac:dyDescent="0.25">
      <c r="A8" s="90" t="s">
        <v>37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2"/>
    </row>
    <row r="9" spans="1:24" ht="20.25" customHeight="1" thickBot="1" x14ac:dyDescent="0.3">
      <c r="A9" s="93" t="s">
        <v>130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</row>
    <row r="10" spans="1:24" ht="15" customHeight="1" thickBot="1" x14ac:dyDescent="0.3">
      <c r="A10" s="96" t="s">
        <v>30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8"/>
      <c r="V10" s="6"/>
      <c r="W10" s="16"/>
      <c r="X10" s="16"/>
    </row>
    <row r="11" spans="1:24" ht="16.5" customHeight="1" x14ac:dyDescent="0.25">
      <c r="A11" s="99" t="s">
        <v>137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1"/>
      <c r="V11" s="6"/>
      <c r="W11" s="7"/>
      <c r="X11" s="7"/>
    </row>
    <row r="12" spans="1:24" ht="16.5" customHeight="1" x14ac:dyDescent="0.25">
      <c r="A12" s="74" t="s">
        <v>31</v>
      </c>
      <c r="B12" s="75"/>
      <c r="C12" s="49" t="s">
        <v>8</v>
      </c>
      <c r="D12" s="49" t="s">
        <v>9</v>
      </c>
      <c r="E12" s="49" t="s">
        <v>10</v>
      </c>
      <c r="F12" s="49" t="s">
        <v>11</v>
      </c>
      <c r="G12" s="49" t="s">
        <v>12</v>
      </c>
      <c r="H12" s="49" t="s">
        <v>13</v>
      </c>
      <c r="I12" s="49" t="s">
        <v>14</v>
      </c>
      <c r="J12" s="49" t="s">
        <v>15</v>
      </c>
      <c r="K12" s="49" t="s">
        <v>16</v>
      </c>
      <c r="L12" s="49" t="s">
        <v>17</v>
      </c>
      <c r="M12" s="49" t="s">
        <v>18</v>
      </c>
      <c r="N12" s="49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81" t="s">
        <v>38</v>
      </c>
      <c r="B13" s="82"/>
      <c r="C13" s="55">
        <f t="shared" ref="C13:N13" si="0">$O$13</f>
        <v>0.7</v>
      </c>
      <c r="D13" s="55">
        <f t="shared" si="0"/>
        <v>0.7</v>
      </c>
      <c r="E13" s="55">
        <f t="shared" si="0"/>
        <v>0.7</v>
      </c>
      <c r="F13" s="55">
        <f t="shared" si="0"/>
        <v>0.7</v>
      </c>
      <c r="G13" s="55">
        <f t="shared" si="0"/>
        <v>0.7</v>
      </c>
      <c r="H13" s="55">
        <f t="shared" si="0"/>
        <v>0.7</v>
      </c>
      <c r="I13" s="55">
        <f t="shared" si="0"/>
        <v>0.7</v>
      </c>
      <c r="J13" s="55">
        <f t="shared" si="0"/>
        <v>0.7</v>
      </c>
      <c r="K13" s="55">
        <f t="shared" si="0"/>
        <v>0.7</v>
      </c>
      <c r="L13" s="55">
        <f t="shared" si="0"/>
        <v>0.7</v>
      </c>
      <c r="M13" s="55">
        <f t="shared" si="0"/>
        <v>0.7</v>
      </c>
      <c r="N13" s="55">
        <f t="shared" si="0"/>
        <v>0.7</v>
      </c>
      <c r="O13" s="52">
        <f>'SET-Planeacion'!J6</f>
        <v>0.7</v>
      </c>
      <c r="V13" s="6"/>
      <c r="W13" s="7"/>
      <c r="X13" s="7"/>
    </row>
    <row r="14" spans="1:24" ht="17.25" customHeight="1" x14ac:dyDescent="0.25">
      <c r="A14" s="81" t="s">
        <v>138</v>
      </c>
      <c r="B14" s="82"/>
      <c r="C14" s="55">
        <f t="shared" ref="C14:N14" si="1">$O$14</f>
        <v>0.8</v>
      </c>
      <c r="D14" s="55">
        <f t="shared" si="1"/>
        <v>0.8</v>
      </c>
      <c r="E14" s="55">
        <f t="shared" si="1"/>
        <v>0.8</v>
      </c>
      <c r="F14" s="55">
        <f t="shared" si="1"/>
        <v>0.8</v>
      </c>
      <c r="G14" s="55">
        <f t="shared" si="1"/>
        <v>0.8</v>
      </c>
      <c r="H14" s="55">
        <f t="shared" si="1"/>
        <v>0.8</v>
      </c>
      <c r="I14" s="55">
        <f t="shared" si="1"/>
        <v>0.8</v>
      </c>
      <c r="J14" s="55">
        <f t="shared" si="1"/>
        <v>0.8</v>
      </c>
      <c r="K14" s="55">
        <f t="shared" si="1"/>
        <v>0.8</v>
      </c>
      <c r="L14" s="55">
        <f t="shared" si="1"/>
        <v>0.8</v>
      </c>
      <c r="M14" s="55">
        <f t="shared" si="1"/>
        <v>0.8</v>
      </c>
      <c r="N14" s="55">
        <f t="shared" si="1"/>
        <v>0.8</v>
      </c>
      <c r="O14" s="52">
        <f>'SET-Planeacion'!K6</f>
        <v>0.8</v>
      </c>
      <c r="V14" s="6"/>
      <c r="W14" s="7"/>
      <c r="X14" s="7"/>
    </row>
    <row r="15" spans="1:24" ht="17.25" customHeight="1" x14ac:dyDescent="0.25">
      <c r="A15" s="83" t="s">
        <v>106</v>
      </c>
      <c r="B15" s="84"/>
      <c r="C15" s="44" t="str">
        <f>IF((C16),C16-C17,"-")</f>
        <v>-</v>
      </c>
      <c r="D15" s="44" t="str">
        <f t="shared" ref="D15:O15" si="2">IF((D16),D16-D17,"-")</f>
        <v>-</v>
      </c>
      <c r="E15" s="44" t="str">
        <f t="shared" si="2"/>
        <v>-</v>
      </c>
      <c r="F15" s="44" t="str">
        <f t="shared" si="2"/>
        <v>-</v>
      </c>
      <c r="G15" s="44" t="str">
        <f t="shared" si="2"/>
        <v>-</v>
      </c>
      <c r="H15" s="44" t="str">
        <f t="shared" si="2"/>
        <v>-</v>
      </c>
      <c r="I15" s="44" t="str">
        <f t="shared" si="2"/>
        <v>-</v>
      </c>
      <c r="J15" s="44" t="str">
        <f t="shared" si="2"/>
        <v>-</v>
      </c>
      <c r="K15" s="44" t="str">
        <f t="shared" si="2"/>
        <v>-</v>
      </c>
      <c r="L15" s="44" t="str">
        <f t="shared" si="2"/>
        <v>-</v>
      </c>
      <c r="M15" s="44" t="str">
        <f t="shared" si="2"/>
        <v>-</v>
      </c>
      <c r="N15" s="44" t="str">
        <f t="shared" si="2"/>
        <v>-</v>
      </c>
      <c r="O15" s="45" t="str">
        <f t="shared" si="2"/>
        <v>-</v>
      </c>
      <c r="V15" s="6"/>
      <c r="W15" s="7"/>
      <c r="X15" s="7"/>
    </row>
    <row r="16" spans="1:24" ht="23.25" customHeight="1" x14ac:dyDescent="0.25">
      <c r="A16" s="156" t="s">
        <v>36</v>
      </c>
      <c r="B16" s="25" t="s">
        <v>128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9">
        <f>MAX(C16:N16)</f>
        <v>0</v>
      </c>
      <c r="V16" s="6"/>
      <c r="W16" s="7"/>
      <c r="X16" s="7"/>
    </row>
    <row r="17" spans="1:24" ht="22.5" customHeight="1" x14ac:dyDescent="0.25">
      <c r="A17" s="156"/>
      <c r="B17" s="25" t="s">
        <v>129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9">
        <f>MAX(C17:N17)</f>
        <v>0</v>
      </c>
      <c r="V17" s="6"/>
      <c r="W17" s="7"/>
      <c r="X17" s="7"/>
    </row>
    <row r="18" spans="1:24" ht="17.25" customHeight="1" x14ac:dyDescent="0.25">
      <c r="A18" s="156"/>
      <c r="B18" s="4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157"/>
      <c r="B19" s="48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33" customHeight="1" thickBot="1" x14ac:dyDescent="0.3">
      <c r="A20" s="119" t="s">
        <v>33</v>
      </c>
      <c r="B20" s="120"/>
      <c r="C20" s="121"/>
      <c r="D20" s="161" t="str">
        <f>'SET-Planeacion'!$G6</f>
        <v>Entre 80% y 100%</v>
      </c>
      <c r="E20" s="162"/>
      <c r="F20" s="162"/>
      <c r="G20" s="163"/>
      <c r="H20" s="161" t="str">
        <f>'SET-Planeacion'!$H6</f>
        <v>Entre 60% y 79%</v>
      </c>
      <c r="I20" s="162"/>
      <c r="J20" s="162"/>
      <c r="K20" s="163"/>
      <c r="L20" s="164" t="str">
        <f>'SET-Planeacion'!$I6</f>
        <v>Menor al 60%</v>
      </c>
      <c r="M20" s="165"/>
      <c r="N20" s="165"/>
      <c r="O20" s="166"/>
      <c r="V20" s="6"/>
      <c r="W20" s="7"/>
      <c r="X20" s="7"/>
    </row>
    <row r="21" spans="1:24" ht="33" customHeight="1" thickBot="1" x14ac:dyDescent="0.3">
      <c r="A21" s="122"/>
      <c r="B21" s="123"/>
      <c r="C21" s="123"/>
      <c r="D21" s="124" t="s">
        <v>7</v>
      </c>
      <c r="E21" s="124"/>
      <c r="F21" s="124"/>
      <c r="G21" s="124"/>
      <c r="H21" s="125" t="s">
        <v>53</v>
      </c>
      <c r="I21" s="125"/>
      <c r="J21" s="125"/>
      <c r="K21" s="125"/>
      <c r="L21" s="126" t="s">
        <v>54</v>
      </c>
      <c r="M21" s="126"/>
      <c r="N21" s="126"/>
      <c r="O21" s="127"/>
      <c r="V21" s="6"/>
      <c r="W21" s="7"/>
      <c r="X21" s="7"/>
    </row>
    <row r="22" spans="1:24" ht="15.75" customHeight="1" thickBot="1" x14ac:dyDescent="0.3">
      <c r="A22" s="111" t="s">
        <v>35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3"/>
      <c r="V22" s="6"/>
      <c r="W22" s="7"/>
      <c r="X22" s="7"/>
    </row>
    <row r="23" spans="1:24" ht="264.75" customHeight="1" thickBot="1" x14ac:dyDescent="0.3">
      <c r="A23" s="158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60"/>
      <c r="V23" s="6"/>
    </row>
    <row r="24" spans="1:24" ht="15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 t="s">
        <v>52</v>
      </c>
      <c r="O24" s="67"/>
    </row>
    <row r="25" spans="1:24" ht="21.75" customHeight="1" x14ac:dyDescent="0.25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>
        <v>45658</v>
      </c>
      <c r="O25" s="71"/>
    </row>
    <row r="26" spans="1:24" ht="21.75" customHeigh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70">
        <v>45689</v>
      </c>
      <c r="O26" s="71"/>
    </row>
    <row r="27" spans="1:24" ht="21.75" customHeight="1" x14ac:dyDescent="0.25">
      <c r="A27" s="6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>
        <v>45717</v>
      </c>
      <c r="O27" s="71"/>
    </row>
    <row r="28" spans="1:24" ht="21.75" customHeight="1" x14ac:dyDescent="0.25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70">
        <v>45748</v>
      </c>
      <c r="O28" s="71"/>
    </row>
    <row r="29" spans="1:24" ht="21.75" customHeight="1" x14ac:dyDescent="0.25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70">
        <v>45778</v>
      </c>
      <c r="O29" s="71"/>
    </row>
    <row r="30" spans="1:24" ht="21.75" customHeight="1" x14ac:dyDescent="0.25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>
        <v>45809</v>
      </c>
      <c r="O30" s="71"/>
    </row>
    <row r="31" spans="1:24" ht="21.75" customHeight="1" x14ac:dyDescent="0.25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>
        <v>45839</v>
      </c>
      <c r="O31" s="71"/>
    </row>
    <row r="32" spans="1:24" ht="21.75" customHeight="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>
        <v>45870</v>
      </c>
      <c r="O32" s="71"/>
    </row>
    <row r="33" spans="1:17" ht="21.75" customHeight="1" x14ac:dyDescent="0.2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0">
        <v>45901</v>
      </c>
      <c r="O33" s="71"/>
    </row>
    <row r="34" spans="1:17" ht="21.75" customHeight="1" x14ac:dyDescent="0.25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>
        <v>45931</v>
      </c>
      <c r="O34" s="71"/>
    </row>
    <row r="35" spans="1:17" ht="21.75" customHeight="1" x14ac:dyDescent="0.25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70">
        <v>45962</v>
      </c>
      <c r="O35" s="71"/>
    </row>
    <row r="36" spans="1:17" ht="21.75" customHeight="1" thickBot="1" x14ac:dyDescent="0.3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>
        <v>45992</v>
      </c>
      <c r="O36" s="71"/>
    </row>
    <row r="37" spans="1:17" ht="15" customHeight="1" x14ac:dyDescent="0.2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6" t="s">
        <v>52</v>
      </c>
      <c r="O37" s="67"/>
    </row>
    <row r="38" spans="1:17" ht="24" customHeight="1" x14ac:dyDescent="0.2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2"/>
      <c r="O38" s="73"/>
    </row>
    <row r="39" spans="1:17" ht="22.5" customHeight="1" thickBot="1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3"/>
    </row>
    <row r="40" spans="1:17" ht="4.5" customHeigh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</row>
    <row r="42" spans="1:17" ht="14.25" x14ac:dyDescent="0.2">
      <c r="Q42" s="29" t="s">
        <v>73</v>
      </c>
    </row>
    <row r="43" spans="1:17" ht="14.25" x14ac:dyDescent="0.2">
      <c r="Q43" s="29" t="s">
        <v>74</v>
      </c>
    </row>
    <row r="44" spans="1:17" ht="14.25" x14ac:dyDescent="0.2">
      <c r="Q44" s="29" t="s">
        <v>75</v>
      </c>
    </row>
    <row r="45" spans="1:17" ht="14.25" x14ac:dyDescent="0.2">
      <c r="Q45" s="29" t="s">
        <v>76</v>
      </c>
    </row>
    <row r="46" spans="1:17" ht="14.25" x14ac:dyDescent="0.2">
      <c r="Q46" s="29" t="s">
        <v>77</v>
      </c>
    </row>
    <row r="47" spans="1:17" ht="14.25" x14ac:dyDescent="0.2">
      <c r="Q47" s="29" t="s">
        <v>78</v>
      </c>
    </row>
    <row r="48" spans="1:17" ht="14.25" x14ac:dyDescent="0.2">
      <c r="Q48" s="29" t="s">
        <v>79</v>
      </c>
    </row>
    <row r="49" spans="17:17" ht="14.25" x14ac:dyDescent="0.2">
      <c r="Q49" s="29" t="s">
        <v>80</v>
      </c>
    </row>
    <row r="50" spans="17:17" ht="14.25" x14ac:dyDescent="0.2">
      <c r="Q50" s="29" t="s">
        <v>81</v>
      </c>
    </row>
    <row r="51" spans="17:17" ht="14.25" x14ac:dyDescent="0.2">
      <c r="Q51" s="29" t="s">
        <v>82</v>
      </c>
    </row>
    <row r="52" spans="17:17" ht="14.25" x14ac:dyDescent="0.2">
      <c r="Q52" s="29" t="s">
        <v>83</v>
      </c>
    </row>
    <row r="53" spans="17:17" ht="14.25" x14ac:dyDescent="0.2">
      <c r="Q53" s="29" t="s">
        <v>84</v>
      </c>
    </row>
    <row r="54" spans="17:17" ht="14.25" x14ac:dyDescent="0.2">
      <c r="Q54" s="29" t="s">
        <v>85</v>
      </c>
    </row>
    <row r="56" spans="17:17" x14ac:dyDescent="0.25">
      <c r="Q56" s="8">
        <v>0.7</v>
      </c>
    </row>
    <row r="57" spans="17:17" x14ac:dyDescent="0.25">
      <c r="Q57" s="8">
        <v>0.8</v>
      </c>
    </row>
  </sheetData>
  <mergeCells count="71">
    <mergeCell ref="A35:M35"/>
    <mergeCell ref="N35:O35"/>
    <mergeCell ref="A36:M36"/>
    <mergeCell ref="N36:O36"/>
    <mergeCell ref="A2:E2"/>
    <mergeCell ref="F2:O2"/>
    <mergeCell ref="N6:O6"/>
    <mergeCell ref="A7:D7"/>
    <mergeCell ref="F7:G7"/>
    <mergeCell ref="J7:O7"/>
    <mergeCell ref="A8:O8"/>
    <mergeCell ref="A9:O9"/>
    <mergeCell ref="A10:O10"/>
    <mergeCell ref="A11:O11"/>
    <mergeCell ref="A12:B12"/>
    <mergeCell ref="A23:O23"/>
    <mergeCell ref="A1:E1"/>
    <mergeCell ref="F1:O1"/>
    <mergeCell ref="N34:O34"/>
    <mergeCell ref="A3:E3"/>
    <mergeCell ref="F3:O3"/>
    <mergeCell ref="A4:E4"/>
    <mergeCell ref="G4:O4"/>
    <mergeCell ref="A5:D6"/>
    <mergeCell ref="E5:E6"/>
    <mergeCell ref="F5:G6"/>
    <mergeCell ref="H5:H6"/>
    <mergeCell ref="I5:I6"/>
    <mergeCell ref="J5:K6"/>
    <mergeCell ref="A13:B13"/>
    <mergeCell ref="L5:O5"/>
    <mergeCell ref="L6:M6"/>
    <mergeCell ref="A14:B14"/>
    <mergeCell ref="A15:B15"/>
    <mergeCell ref="A16:A19"/>
    <mergeCell ref="A20:C21"/>
    <mergeCell ref="D20:G20"/>
    <mergeCell ref="H20:K20"/>
    <mergeCell ref="L20:O20"/>
    <mergeCell ref="D21:G21"/>
    <mergeCell ref="H21:K21"/>
    <mergeCell ref="L21:O21"/>
    <mergeCell ref="A22:O22"/>
    <mergeCell ref="A24:M24"/>
    <mergeCell ref="N24:O24"/>
    <mergeCell ref="A25:M25"/>
    <mergeCell ref="N25:O25"/>
    <mergeCell ref="A26:M26"/>
    <mergeCell ref="N26:O26"/>
    <mergeCell ref="A27:M27"/>
    <mergeCell ref="N27:O27"/>
    <mergeCell ref="A28:M28"/>
    <mergeCell ref="N28:O28"/>
    <mergeCell ref="A40:O40"/>
    <mergeCell ref="A37:M37"/>
    <mergeCell ref="N37:O37"/>
    <mergeCell ref="A38:M38"/>
    <mergeCell ref="N38:O38"/>
    <mergeCell ref="A39:M39"/>
    <mergeCell ref="N39:O39"/>
    <mergeCell ref="N33:O33"/>
    <mergeCell ref="A34:M34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</mergeCells>
  <pageMargins left="0.39370078740157483" right="0.55118110236220474" top="1.1417322834645669" bottom="0.35433070866141736" header="0" footer="0"/>
  <pageSetup scale="73" orientation="portrait" horizontalDpi="4294967294" verticalDpi="4294967294" r:id="rId1"/>
  <headerFooter>
    <oddHeader>&amp;L&amp;G&amp;C&amp;"Arial Rounded MT Bold,Normal"
AGUAS DEL HUILA S.A. E.S.P.&amp;10
NIT.  800.100.553-2
FORMATO: MATRIZ DE REGISTRO Y MEDICIÓN DE INDICADORES
&amp;8VERSION 8.0</oddHeader>
    <oddFooter xml:space="preserve">&amp;R&amp;"Arial,Normal"&amp;7Pág. &amp;P | &amp;P  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7"/>
  <sheetViews>
    <sheetView view="pageLayout" zoomScaleNormal="100" zoomScaleSheetLayoutView="72" workbookViewId="0">
      <selection activeCell="A15" sqref="A15:B15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34" t="s">
        <v>0</v>
      </c>
      <c r="B1" s="135"/>
      <c r="C1" s="135"/>
      <c r="D1" s="135"/>
      <c r="E1" s="135"/>
      <c r="F1" s="135" t="str">
        <f>'SET-Planeacion'!J1</f>
        <v>PLANEACION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24" ht="15.75" customHeight="1" x14ac:dyDescent="0.25">
      <c r="A2" s="132" t="s">
        <v>1</v>
      </c>
      <c r="B2" s="133"/>
      <c r="C2" s="133"/>
      <c r="D2" s="133"/>
      <c r="E2" s="133"/>
      <c r="F2" s="137" t="str">
        <f>'SET-Planeacion'!$B7</f>
        <v xml:space="preserve">% de proyectos  con prorrogas vigencia actual </v>
      </c>
      <c r="G2" s="137"/>
      <c r="H2" s="137"/>
      <c r="I2" s="137"/>
      <c r="J2" s="137"/>
      <c r="K2" s="137"/>
      <c r="L2" s="137"/>
      <c r="M2" s="137"/>
      <c r="N2" s="137"/>
      <c r="O2" s="138"/>
    </row>
    <row r="3" spans="1:24" ht="15.75" customHeight="1" x14ac:dyDescent="0.25">
      <c r="A3" s="132" t="s">
        <v>47</v>
      </c>
      <c r="B3" s="133"/>
      <c r="C3" s="133"/>
      <c r="D3" s="133"/>
      <c r="E3" s="133"/>
      <c r="F3" s="139" t="str">
        <f>'SET-Planeacion'!F7</f>
        <v>Eficacia</v>
      </c>
      <c r="G3" s="140"/>
      <c r="H3" s="140"/>
      <c r="I3" s="140"/>
      <c r="J3" s="140"/>
      <c r="K3" s="140"/>
      <c r="L3" s="140"/>
      <c r="M3" s="140"/>
      <c r="N3" s="140"/>
      <c r="O3" s="141"/>
    </row>
    <row r="4" spans="1:24" ht="17.25" customHeight="1" thickBot="1" x14ac:dyDescent="0.3">
      <c r="A4" s="128" t="s">
        <v>20</v>
      </c>
      <c r="B4" s="129"/>
      <c r="C4" s="129"/>
      <c r="D4" s="129"/>
      <c r="E4" s="129"/>
      <c r="F4" s="15" t="s">
        <v>121</v>
      </c>
      <c r="G4" s="130" t="str">
        <f>'SET-Planeacion'!A7</f>
        <v>IN04</v>
      </c>
      <c r="H4" s="130"/>
      <c r="I4" s="130"/>
      <c r="J4" s="130"/>
      <c r="K4" s="130"/>
      <c r="L4" s="130"/>
      <c r="M4" s="130"/>
      <c r="N4" s="130"/>
      <c r="O4" s="131"/>
    </row>
    <row r="5" spans="1:24" ht="12.75" customHeight="1" x14ac:dyDescent="0.25">
      <c r="A5" s="108" t="s">
        <v>21</v>
      </c>
      <c r="B5" s="109"/>
      <c r="C5" s="109"/>
      <c r="D5" s="109"/>
      <c r="E5" s="104" t="s">
        <v>22</v>
      </c>
      <c r="F5" s="104" t="s">
        <v>23</v>
      </c>
      <c r="G5" s="104"/>
      <c r="H5" s="104" t="s">
        <v>24</v>
      </c>
      <c r="I5" s="104" t="s">
        <v>25</v>
      </c>
      <c r="J5" s="104" t="s">
        <v>26</v>
      </c>
      <c r="K5" s="104"/>
      <c r="L5" s="106" t="s">
        <v>27</v>
      </c>
      <c r="M5" s="106"/>
      <c r="N5" s="106"/>
      <c r="O5" s="107"/>
    </row>
    <row r="6" spans="1:24" ht="46.5" customHeight="1" x14ac:dyDescent="0.25">
      <c r="A6" s="110"/>
      <c r="B6" s="102"/>
      <c r="C6" s="102"/>
      <c r="D6" s="102"/>
      <c r="E6" s="105"/>
      <c r="F6" s="105"/>
      <c r="G6" s="105"/>
      <c r="H6" s="105"/>
      <c r="I6" s="105"/>
      <c r="J6" s="105"/>
      <c r="K6" s="105"/>
      <c r="L6" s="102" t="s">
        <v>28</v>
      </c>
      <c r="M6" s="102"/>
      <c r="N6" s="102" t="s">
        <v>29</v>
      </c>
      <c r="O6" s="103"/>
    </row>
    <row r="7" spans="1:24" ht="109.5" customHeight="1" thickBot="1" x14ac:dyDescent="0.3">
      <c r="A7" s="76" t="str">
        <f>'SET-Planeacion'!$C7</f>
        <v>Medir el impacto de cumplimiento en los proyectos o contratos suscriptos   frente al componente del funcionamiento y las causas de las prorrogas.</v>
      </c>
      <c r="B7" s="77"/>
      <c r="C7" s="77"/>
      <c r="D7" s="77"/>
      <c r="E7" s="12" t="s">
        <v>34</v>
      </c>
      <c r="F7" s="77" t="str">
        <f>'SET-Planeacion'!$D7</f>
        <v>Número de proyectos con prorroga / total de proyectos aprobados  por aguas del Huila en el tiempo*100</v>
      </c>
      <c r="G7" s="77"/>
      <c r="H7" s="11">
        <f>$O14</f>
        <v>0.9</v>
      </c>
      <c r="I7" s="17" t="str">
        <f>'SET-Planeacion'!$E7</f>
        <v>Semestral</v>
      </c>
      <c r="J7" s="87" t="s">
        <v>113</v>
      </c>
      <c r="K7" s="88"/>
      <c r="L7" s="88"/>
      <c r="M7" s="88"/>
      <c r="N7" s="88"/>
      <c r="O7" s="89"/>
    </row>
    <row r="8" spans="1:24" ht="13.5" customHeight="1" x14ac:dyDescent="0.25">
      <c r="A8" s="90" t="s">
        <v>37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2"/>
    </row>
    <row r="9" spans="1:24" ht="20.25" customHeight="1" thickBot="1" x14ac:dyDescent="0.3">
      <c r="A9" s="93" t="s">
        <v>131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</row>
    <row r="10" spans="1:24" ht="15" customHeight="1" thickBot="1" x14ac:dyDescent="0.3">
      <c r="A10" s="96" t="s">
        <v>30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8"/>
      <c r="V10" s="6"/>
      <c r="W10" s="16"/>
      <c r="X10" s="16"/>
    </row>
    <row r="11" spans="1:24" ht="16.5" customHeight="1" x14ac:dyDescent="0.25">
      <c r="A11" s="99" t="s">
        <v>137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1"/>
      <c r="V11" s="6"/>
      <c r="W11" s="7"/>
      <c r="X11" s="7"/>
    </row>
    <row r="12" spans="1:24" ht="16.5" customHeight="1" x14ac:dyDescent="0.25">
      <c r="A12" s="74" t="s">
        <v>31</v>
      </c>
      <c r="B12" s="75"/>
      <c r="C12" s="49" t="s">
        <v>8</v>
      </c>
      <c r="D12" s="49" t="s">
        <v>9</v>
      </c>
      <c r="E12" s="49" t="s">
        <v>10</v>
      </c>
      <c r="F12" s="49" t="s">
        <v>11</v>
      </c>
      <c r="G12" s="49" t="s">
        <v>12</v>
      </c>
      <c r="H12" s="49" t="s">
        <v>13</v>
      </c>
      <c r="I12" s="49" t="s">
        <v>14</v>
      </c>
      <c r="J12" s="49" t="s">
        <v>15</v>
      </c>
      <c r="K12" s="49" t="s">
        <v>16</v>
      </c>
      <c r="L12" s="49" t="s">
        <v>17</v>
      </c>
      <c r="M12" s="49" t="s">
        <v>18</v>
      </c>
      <c r="N12" s="49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81" t="s">
        <v>38</v>
      </c>
      <c r="B13" s="82"/>
      <c r="C13" s="55">
        <f t="shared" ref="C13:N13" si="0">$O$13</f>
        <v>0.9</v>
      </c>
      <c r="D13" s="55">
        <f t="shared" si="0"/>
        <v>0.9</v>
      </c>
      <c r="E13" s="55">
        <f t="shared" si="0"/>
        <v>0.9</v>
      </c>
      <c r="F13" s="55">
        <f t="shared" si="0"/>
        <v>0.9</v>
      </c>
      <c r="G13" s="55">
        <f t="shared" si="0"/>
        <v>0.9</v>
      </c>
      <c r="H13" s="55">
        <f t="shared" si="0"/>
        <v>0.9</v>
      </c>
      <c r="I13" s="55">
        <f t="shared" si="0"/>
        <v>0.9</v>
      </c>
      <c r="J13" s="55">
        <f t="shared" si="0"/>
        <v>0.9</v>
      </c>
      <c r="K13" s="55">
        <f t="shared" si="0"/>
        <v>0.9</v>
      </c>
      <c r="L13" s="55">
        <f t="shared" si="0"/>
        <v>0.9</v>
      </c>
      <c r="M13" s="55">
        <f t="shared" si="0"/>
        <v>0.9</v>
      </c>
      <c r="N13" s="55">
        <f t="shared" si="0"/>
        <v>0.9</v>
      </c>
      <c r="O13" s="52">
        <f>'SET-Planeacion'!J7</f>
        <v>0.9</v>
      </c>
      <c r="V13" s="6"/>
      <c r="W13" s="7"/>
      <c r="X13" s="7"/>
    </row>
    <row r="14" spans="1:24" ht="17.25" customHeight="1" x14ac:dyDescent="0.25">
      <c r="A14" s="81" t="s">
        <v>138</v>
      </c>
      <c r="B14" s="82"/>
      <c r="C14" s="55">
        <f t="shared" ref="C14:N14" si="1">$O$14</f>
        <v>0.9</v>
      </c>
      <c r="D14" s="55">
        <f t="shared" si="1"/>
        <v>0.9</v>
      </c>
      <c r="E14" s="55">
        <f t="shared" si="1"/>
        <v>0.9</v>
      </c>
      <c r="F14" s="55">
        <f t="shared" si="1"/>
        <v>0.9</v>
      </c>
      <c r="G14" s="55">
        <f t="shared" si="1"/>
        <v>0.9</v>
      </c>
      <c r="H14" s="55">
        <f t="shared" si="1"/>
        <v>0.9</v>
      </c>
      <c r="I14" s="55">
        <f t="shared" si="1"/>
        <v>0.9</v>
      </c>
      <c r="J14" s="55">
        <f t="shared" si="1"/>
        <v>0.9</v>
      </c>
      <c r="K14" s="55">
        <f t="shared" si="1"/>
        <v>0.9</v>
      </c>
      <c r="L14" s="55">
        <f t="shared" si="1"/>
        <v>0.9</v>
      </c>
      <c r="M14" s="55">
        <f t="shared" si="1"/>
        <v>0.9</v>
      </c>
      <c r="N14" s="55">
        <f t="shared" si="1"/>
        <v>0.9</v>
      </c>
      <c r="O14" s="52">
        <f>'SET-Planeacion'!K7</f>
        <v>0.9</v>
      </c>
      <c r="V14" s="6"/>
      <c r="W14" s="7"/>
      <c r="X14" s="7"/>
    </row>
    <row r="15" spans="1:24" ht="17.25" customHeight="1" x14ac:dyDescent="0.25">
      <c r="A15" s="83" t="s">
        <v>106</v>
      </c>
      <c r="B15" s="84"/>
      <c r="C15" s="44" t="str">
        <f>IF((C16),C16-C17,"-")</f>
        <v>-</v>
      </c>
      <c r="D15" s="44" t="str">
        <f t="shared" ref="D15:O15" si="2">IF((D16),D16-D17,"-")</f>
        <v>-</v>
      </c>
      <c r="E15" s="44" t="str">
        <f t="shared" si="2"/>
        <v>-</v>
      </c>
      <c r="F15" s="44" t="str">
        <f t="shared" si="2"/>
        <v>-</v>
      </c>
      <c r="G15" s="44" t="str">
        <f t="shared" si="2"/>
        <v>-</v>
      </c>
      <c r="H15" s="44" t="str">
        <f t="shared" si="2"/>
        <v>-</v>
      </c>
      <c r="I15" s="44" t="str">
        <f t="shared" si="2"/>
        <v>-</v>
      </c>
      <c r="J15" s="44" t="str">
        <f t="shared" si="2"/>
        <v>-</v>
      </c>
      <c r="K15" s="44" t="str">
        <f t="shared" si="2"/>
        <v>-</v>
      </c>
      <c r="L15" s="44" t="str">
        <f t="shared" si="2"/>
        <v>-</v>
      </c>
      <c r="M15" s="44" t="str">
        <f t="shared" si="2"/>
        <v>-</v>
      </c>
      <c r="N15" s="44" t="str">
        <f t="shared" si="2"/>
        <v>-</v>
      </c>
      <c r="O15" s="45" t="str">
        <f t="shared" si="2"/>
        <v>-</v>
      </c>
      <c r="V15" s="6"/>
      <c r="W15" s="7"/>
      <c r="X15" s="7"/>
    </row>
    <row r="16" spans="1:24" ht="21.75" customHeight="1" x14ac:dyDescent="0.25">
      <c r="A16" s="156" t="s">
        <v>36</v>
      </c>
      <c r="B16" s="25" t="s">
        <v>132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9">
        <f>MAX(C16:N16)</f>
        <v>0</v>
      </c>
      <c r="V16" s="6"/>
      <c r="W16" s="7"/>
      <c r="X16" s="7"/>
    </row>
    <row r="17" spans="1:24" ht="28.5" customHeight="1" x14ac:dyDescent="0.25">
      <c r="A17" s="156"/>
      <c r="B17" s="25" t="s">
        <v>134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9">
        <f>MAX(C17:N17)</f>
        <v>0</v>
      </c>
      <c r="V17" s="6"/>
      <c r="W17" s="7"/>
      <c r="X17" s="7"/>
    </row>
    <row r="18" spans="1:24" ht="17.25" customHeight="1" x14ac:dyDescent="0.25">
      <c r="A18" s="156"/>
      <c r="B18" s="4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157"/>
      <c r="B19" s="48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33" customHeight="1" thickBot="1" x14ac:dyDescent="0.3">
      <c r="A20" s="119" t="s">
        <v>33</v>
      </c>
      <c r="B20" s="120"/>
      <c r="C20" s="121"/>
      <c r="D20" s="161" t="str">
        <f>'SET-Planeacion'!$G7</f>
        <v>Entre 80% y 100%</v>
      </c>
      <c r="E20" s="162"/>
      <c r="F20" s="162"/>
      <c r="G20" s="163"/>
      <c r="H20" s="161" t="str">
        <f>'SET-Planeacion'!$H7</f>
        <v>Entre 60% y 79%</v>
      </c>
      <c r="I20" s="162"/>
      <c r="J20" s="162"/>
      <c r="K20" s="163"/>
      <c r="L20" s="164" t="str">
        <f>'SET-Planeacion'!$I7</f>
        <v>Menor al 60%</v>
      </c>
      <c r="M20" s="165"/>
      <c r="N20" s="165"/>
      <c r="O20" s="166"/>
      <c r="V20" s="6"/>
      <c r="W20" s="7"/>
      <c r="X20" s="7"/>
    </row>
    <row r="21" spans="1:24" ht="33" customHeight="1" thickBot="1" x14ac:dyDescent="0.3">
      <c r="A21" s="122"/>
      <c r="B21" s="123"/>
      <c r="C21" s="123"/>
      <c r="D21" s="124" t="s">
        <v>7</v>
      </c>
      <c r="E21" s="124"/>
      <c r="F21" s="124"/>
      <c r="G21" s="124"/>
      <c r="H21" s="125" t="s">
        <v>53</v>
      </c>
      <c r="I21" s="125"/>
      <c r="J21" s="125"/>
      <c r="K21" s="125"/>
      <c r="L21" s="126" t="s">
        <v>54</v>
      </c>
      <c r="M21" s="126"/>
      <c r="N21" s="126"/>
      <c r="O21" s="127"/>
      <c r="V21" s="6"/>
      <c r="W21" s="7"/>
      <c r="X21" s="7"/>
    </row>
    <row r="22" spans="1:24" ht="15.75" customHeight="1" thickBot="1" x14ac:dyDescent="0.3">
      <c r="A22" s="111" t="s">
        <v>35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3"/>
      <c r="V22" s="6"/>
      <c r="W22" s="7"/>
      <c r="X22" s="7"/>
    </row>
    <row r="23" spans="1:24" ht="264.75" customHeight="1" thickBot="1" x14ac:dyDescent="0.3">
      <c r="A23" s="158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60"/>
      <c r="V23" s="6"/>
    </row>
    <row r="24" spans="1:24" ht="15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 t="s">
        <v>52</v>
      </c>
      <c r="O24" s="67"/>
    </row>
    <row r="25" spans="1:24" ht="21.75" customHeight="1" x14ac:dyDescent="0.25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>
        <v>45658</v>
      </c>
      <c r="O25" s="71"/>
    </row>
    <row r="26" spans="1:24" ht="21.75" customHeigh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70">
        <v>45689</v>
      </c>
      <c r="O26" s="71"/>
    </row>
    <row r="27" spans="1:24" ht="21.75" customHeight="1" x14ac:dyDescent="0.25">
      <c r="A27" s="6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>
        <v>45717</v>
      </c>
      <c r="O27" s="71"/>
    </row>
    <row r="28" spans="1:24" ht="21.75" customHeight="1" x14ac:dyDescent="0.25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70">
        <v>45748</v>
      </c>
      <c r="O28" s="71"/>
    </row>
    <row r="29" spans="1:24" ht="21.75" customHeight="1" x14ac:dyDescent="0.25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70">
        <v>45778</v>
      </c>
      <c r="O29" s="71"/>
    </row>
    <row r="30" spans="1:24" ht="21.75" customHeight="1" x14ac:dyDescent="0.25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>
        <v>45809</v>
      </c>
      <c r="O30" s="71"/>
    </row>
    <row r="31" spans="1:24" ht="21.75" customHeight="1" x14ac:dyDescent="0.25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>
        <v>45839</v>
      </c>
      <c r="O31" s="71"/>
    </row>
    <row r="32" spans="1:24" ht="21.75" customHeight="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>
        <v>45870</v>
      </c>
      <c r="O32" s="71"/>
    </row>
    <row r="33" spans="1:17" ht="21.75" customHeight="1" x14ac:dyDescent="0.2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0">
        <v>45901</v>
      </c>
      <c r="O33" s="71"/>
    </row>
    <row r="34" spans="1:17" ht="21.75" customHeight="1" x14ac:dyDescent="0.25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>
        <v>45931</v>
      </c>
      <c r="O34" s="71"/>
    </row>
    <row r="35" spans="1:17" ht="21.75" customHeight="1" x14ac:dyDescent="0.25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70">
        <v>45962</v>
      </c>
      <c r="O35" s="71"/>
    </row>
    <row r="36" spans="1:17" ht="21.75" customHeight="1" thickBot="1" x14ac:dyDescent="0.3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>
        <v>45992</v>
      </c>
      <c r="O36" s="71"/>
    </row>
    <row r="37" spans="1:17" ht="15" customHeight="1" x14ac:dyDescent="0.2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6" t="s">
        <v>52</v>
      </c>
      <c r="O37" s="67"/>
    </row>
    <row r="38" spans="1:17" ht="24" customHeight="1" x14ac:dyDescent="0.2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2"/>
      <c r="O38" s="73"/>
    </row>
    <row r="39" spans="1:17" ht="22.5" customHeight="1" thickBot="1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3"/>
    </row>
    <row r="40" spans="1:17" ht="4.5" customHeigh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</row>
    <row r="42" spans="1:17" ht="14.25" x14ac:dyDescent="0.2">
      <c r="Q42" s="29" t="s">
        <v>73</v>
      </c>
    </row>
    <row r="43" spans="1:17" ht="14.25" x14ac:dyDescent="0.2">
      <c r="Q43" s="29" t="s">
        <v>74</v>
      </c>
    </row>
    <row r="44" spans="1:17" ht="14.25" x14ac:dyDescent="0.2">
      <c r="Q44" s="29" t="s">
        <v>75</v>
      </c>
    </row>
    <row r="45" spans="1:17" ht="14.25" x14ac:dyDescent="0.2">
      <c r="Q45" s="29" t="s">
        <v>76</v>
      </c>
    </row>
    <row r="46" spans="1:17" ht="14.25" x14ac:dyDescent="0.2">
      <c r="Q46" s="29" t="s">
        <v>77</v>
      </c>
    </row>
    <row r="47" spans="1:17" ht="14.25" x14ac:dyDescent="0.2">
      <c r="Q47" s="29" t="s">
        <v>78</v>
      </c>
    </row>
    <row r="48" spans="1:17" ht="14.25" x14ac:dyDescent="0.2">
      <c r="Q48" s="29" t="s">
        <v>79</v>
      </c>
    </row>
    <row r="49" spans="17:17" ht="14.25" x14ac:dyDescent="0.2">
      <c r="Q49" s="29" t="s">
        <v>80</v>
      </c>
    </row>
    <row r="50" spans="17:17" ht="14.25" x14ac:dyDescent="0.2">
      <c r="Q50" s="29" t="s">
        <v>81</v>
      </c>
    </row>
    <row r="51" spans="17:17" ht="14.25" x14ac:dyDescent="0.2">
      <c r="Q51" s="29" t="s">
        <v>82</v>
      </c>
    </row>
    <row r="52" spans="17:17" ht="14.25" x14ac:dyDescent="0.2">
      <c r="Q52" s="29" t="s">
        <v>83</v>
      </c>
    </row>
    <row r="53" spans="17:17" ht="14.25" x14ac:dyDescent="0.2">
      <c r="Q53" s="29" t="s">
        <v>84</v>
      </c>
    </row>
    <row r="54" spans="17:17" ht="14.25" x14ac:dyDescent="0.2">
      <c r="Q54" s="29" t="s">
        <v>85</v>
      </c>
    </row>
    <row r="56" spans="17:17" x14ac:dyDescent="0.25">
      <c r="Q56" s="43">
        <v>0.9</v>
      </c>
    </row>
    <row r="57" spans="17:17" x14ac:dyDescent="0.25">
      <c r="Q57" s="43">
        <v>0.9</v>
      </c>
    </row>
  </sheetData>
  <mergeCells count="71">
    <mergeCell ref="A35:M35"/>
    <mergeCell ref="N35:O35"/>
    <mergeCell ref="A36:M36"/>
    <mergeCell ref="N36:O36"/>
    <mergeCell ref="A2:E2"/>
    <mergeCell ref="F2:O2"/>
    <mergeCell ref="N6:O6"/>
    <mergeCell ref="A7:D7"/>
    <mergeCell ref="F7:G7"/>
    <mergeCell ref="J7:O7"/>
    <mergeCell ref="A8:O8"/>
    <mergeCell ref="A9:O9"/>
    <mergeCell ref="A10:O10"/>
    <mergeCell ref="A11:O11"/>
    <mergeCell ref="A12:B12"/>
    <mergeCell ref="A23:O23"/>
    <mergeCell ref="A1:E1"/>
    <mergeCell ref="F1:O1"/>
    <mergeCell ref="N34:O34"/>
    <mergeCell ref="A3:E3"/>
    <mergeCell ref="F3:O3"/>
    <mergeCell ref="A4:E4"/>
    <mergeCell ref="G4:O4"/>
    <mergeCell ref="A5:D6"/>
    <mergeCell ref="E5:E6"/>
    <mergeCell ref="F5:G6"/>
    <mergeCell ref="H5:H6"/>
    <mergeCell ref="I5:I6"/>
    <mergeCell ref="J5:K6"/>
    <mergeCell ref="A13:B13"/>
    <mergeCell ref="L5:O5"/>
    <mergeCell ref="L6:M6"/>
    <mergeCell ref="A14:B14"/>
    <mergeCell ref="A15:B15"/>
    <mergeCell ref="A16:A19"/>
    <mergeCell ref="A20:C21"/>
    <mergeCell ref="D20:G20"/>
    <mergeCell ref="H20:K20"/>
    <mergeCell ref="L20:O20"/>
    <mergeCell ref="D21:G21"/>
    <mergeCell ref="H21:K21"/>
    <mergeCell ref="L21:O21"/>
    <mergeCell ref="A22:O22"/>
    <mergeCell ref="A24:M24"/>
    <mergeCell ref="N24:O24"/>
    <mergeCell ref="A25:M25"/>
    <mergeCell ref="N25:O25"/>
    <mergeCell ref="A26:M26"/>
    <mergeCell ref="N26:O26"/>
    <mergeCell ref="A27:M27"/>
    <mergeCell ref="N27:O27"/>
    <mergeCell ref="A28:M28"/>
    <mergeCell ref="N28:O28"/>
    <mergeCell ref="A40:O40"/>
    <mergeCell ref="A37:M37"/>
    <mergeCell ref="N37:O37"/>
    <mergeCell ref="A38:M38"/>
    <mergeCell ref="N38:O38"/>
    <mergeCell ref="A39:M39"/>
    <mergeCell ref="N39:O39"/>
    <mergeCell ref="N33:O33"/>
    <mergeCell ref="A34:M34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</mergeCells>
  <pageMargins left="0.39370078740157483" right="0.55118110236220474" top="1.1023622047244095" bottom="0.35433070866141736" header="0" footer="0"/>
  <pageSetup scale="73" orientation="portrait" horizontalDpi="4294967294" verticalDpi="4294967294" r:id="rId1"/>
  <headerFooter>
    <oddHeader>&amp;L&amp;G&amp;C&amp;"Arial Rounded MT Bold,Normal"
AGUAS DEL HUILA S.A. E.S.P.&amp;10
NIT.  800.100.553-2
FORMATO: MATRIZ DE REGISTRO Y MEDICIÓN DE INDICADORES
&amp;8VERSION 8.0</oddHeader>
    <oddFooter>&amp;R&amp;"Arial,Normal"&amp;7Pág. &amp;P | 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57"/>
  <sheetViews>
    <sheetView showWhiteSpace="0" view="pageLayout" zoomScaleNormal="100" zoomScaleSheetLayoutView="72" workbookViewId="0">
      <selection activeCell="A15" sqref="A15:B15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7" width="11.42578125" style="2" hidden="1" customWidth="1"/>
    <col min="18" max="18" width="0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34" t="s">
        <v>0</v>
      </c>
      <c r="B1" s="135"/>
      <c r="C1" s="135"/>
      <c r="D1" s="135"/>
      <c r="E1" s="135"/>
      <c r="F1" s="135" t="str">
        <f>'SET-Planeacion'!J1</f>
        <v>PLANEACION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24" ht="15.75" customHeight="1" x14ac:dyDescent="0.25">
      <c r="A2" s="132" t="s">
        <v>1</v>
      </c>
      <c r="B2" s="133"/>
      <c r="C2" s="133"/>
      <c r="D2" s="133"/>
      <c r="E2" s="133"/>
      <c r="F2" s="137" t="str">
        <f>'SET-Planeacion'!$B8</f>
        <v>Nivel de Cumplimiento de Tiempo de duracion del proyecto y/o contrato</v>
      </c>
      <c r="G2" s="137"/>
      <c r="H2" s="137"/>
      <c r="I2" s="137"/>
      <c r="J2" s="137"/>
      <c r="K2" s="137"/>
      <c r="L2" s="137"/>
      <c r="M2" s="137"/>
      <c r="N2" s="137"/>
      <c r="O2" s="138"/>
    </row>
    <row r="3" spans="1:24" ht="15.75" customHeight="1" x14ac:dyDescent="0.25">
      <c r="A3" s="132" t="s">
        <v>47</v>
      </c>
      <c r="B3" s="133"/>
      <c r="C3" s="133"/>
      <c r="D3" s="133"/>
      <c r="E3" s="133"/>
      <c r="F3" s="139" t="str">
        <f>'SET-Planeacion'!F8</f>
        <v>Efectividad</v>
      </c>
      <c r="G3" s="140"/>
      <c r="H3" s="140"/>
      <c r="I3" s="140"/>
      <c r="J3" s="140"/>
      <c r="K3" s="140"/>
      <c r="L3" s="140"/>
      <c r="M3" s="140"/>
      <c r="N3" s="140"/>
      <c r="O3" s="141"/>
    </row>
    <row r="4" spans="1:24" ht="17.25" customHeight="1" thickBot="1" x14ac:dyDescent="0.3">
      <c r="A4" s="128" t="s">
        <v>20</v>
      </c>
      <c r="B4" s="129"/>
      <c r="C4" s="129"/>
      <c r="D4" s="129"/>
      <c r="E4" s="129"/>
      <c r="F4" s="15" t="s">
        <v>121</v>
      </c>
      <c r="G4" s="130" t="str">
        <f>'SET-Planeacion'!A8</f>
        <v>IN05</v>
      </c>
      <c r="H4" s="130"/>
      <c r="I4" s="130"/>
      <c r="J4" s="130"/>
      <c r="K4" s="130"/>
      <c r="L4" s="130"/>
      <c r="M4" s="130"/>
      <c r="N4" s="130"/>
      <c r="O4" s="131"/>
    </row>
    <row r="5" spans="1:24" ht="12.75" customHeight="1" x14ac:dyDescent="0.25">
      <c r="A5" s="108" t="s">
        <v>21</v>
      </c>
      <c r="B5" s="109"/>
      <c r="C5" s="109"/>
      <c r="D5" s="109"/>
      <c r="E5" s="104" t="s">
        <v>22</v>
      </c>
      <c r="F5" s="104" t="s">
        <v>23</v>
      </c>
      <c r="G5" s="104"/>
      <c r="H5" s="104" t="s">
        <v>24</v>
      </c>
      <c r="I5" s="104" t="s">
        <v>25</v>
      </c>
      <c r="J5" s="104" t="s">
        <v>26</v>
      </c>
      <c r="K5" s="104"/>
      <c r="L5" s="106" t="s">
        <v>27</v>
      </c>
      <c r="M5" s="106"/>
      <c r="N5" s="106"/>
      <c r="O5" s="107"/>
    </row>
    <row r="6" spans="1:24" ht="46.5" customHeight="1" x14ac:dyDescent="0.25">
      <c r="A6" s="110"/>
      <c r="B6" s="102"/>
      <c r="C6" s="102"/>
      <c r="D6" s="102"/>
      <c r="E6" s="105"/>
      <c r="F6" s="105"/>
      <c r="G6" s="105"/>
      <c r="H6" s="105"/>
      <c r="I6" s="105"/>
      <c r="J6" s="105"/>
      <c r="K6" s="105"/>
      <c r="L6" s="102" t="s">
        <v>28</v>
      </c>
      <c r="M6" s="102"/>
      <c r="N6" s="102" t="s">
        <v>29</v>
      </c>
      <c r="O6" s="103"/>
    </row>
    <row r="7" spans="1:24" ht="58.5" customHeight="1" thickBot="1" x14ac:dyDescent="0.3">
      <c r="A7" s="76" t="str">
        <f>'SET-Planeacion'!$C8</f>
        <v xml:space="preserve">Determinar la eficiencia, eficacia de los tiempos estimados frente al ejecuccion  de las porpuestas y/o  proyectos  realizadas por la entidad. </v>
      </c>
      <c r="B7" s="77"/>
      <c r="C7" s="77"/>
      <c r="D7" s="77"/>
      <c r="E7" s="12" t="s">
        <v>99</v>
      </c>
      <c r="F7" s="77" t="str">
        <f>'SET-Planeacion'!$D8</f>
        <v xml:space="preserve">Tiempo ejecutado   de cada contrato  y/o proyecto/Tiempo proyectado  *100         </v>
      </c>
      <c r="G7" s="77"/>
      <c r="H7" s="11" t="str">
        <f>$O14</f>
        <v>&lt;=0</v>
      </c>
      <c r="I7" s="17" t="str">
        <f>'SET-Planeacion'!$E8</f>
        <v>Trimestral</v>
      </c>
      <c r="J7" s="87" t="s">
        <v>113</v>
      </c>
      <c r="K7" s="88"/>
      <c r="L7" s="88"/>
      <c r="M7" s="88"/>
      <c r="N7" s="88"/>
      <c r="O7" s="89"/>
    </row>
    <row r="8" spans="1:24" ht="13.5" customHeight="1" x14ac:dyDescent="0.25">
      <c r="A8" s="90" t="s">
        <v>37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2"/>
    </row>
    <row r="9" spans="1:24" ht="16.5" customHeight="1" thickBot="1" x14ac:dyDescent="0.3">
      <c r="A9" s="93" t="s">
        <v>135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</row>
    <row r="10" spans="1:24" ht="15" customHeight="1" thickBot="1" x14ac:dyDescent="0.3">
      <c r="A10" s="96" t="s">
        <v>30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8"/>
      <c r="V10" s="6"/>
      <c r="W10" s="16"/>
      <c r="X10" s="16"/>
    </row>
    <row r="11" spans="1:24" ht="16.5" customHeight="1" x14ac:dyDescent="0.25">
      <c r="A11" s="99" t="s">
        <v>137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1"/>
      <c r="V11" s="6"/>
      <c r="W11" s="7"/>
      <c r="X11" s="7"/>
    </row>
    <row r="12" spans="1:24" ht="16.5" customHeight="1" x14ac:dyDescent="0.25">
      <c r="A12" s="74" t="s">
        <v>31</v>
      </c>
      <c r="B12" s="75"/>
      <c r="C12" s="49" t="s">
        <v>8</v>
      </c>
      <c r="D12" s="49" t="s">
        <v>9</v>
      </c>
      <c r="E12" s="49" t="s">
        <v>10</v>
      </c>
      <c r="F12" s="49" t="s">
        <v>11</v>
      </c>
      <c r="G12" s="49" t="s">
        <v>12</v>
      </c>
      <c r="H12" s="49" t="s">
        <v>13</v>
      </c>
      <c r="I12" s="49" t="s">
        <v>14</v>
      </c>
      <c r="J12" s="49" t="s">
        <v>15</v>
      </c>
      <c r="K12" s="49" t="s">
        <v>16</v>
      </c>
      <c r="L12" s="49" t="s">
        <v>17</v>
      </c>
      <c r="M12" s="49" t="s">
        <v>18</v>
      </c>
      <c r="N12" s="49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81" t="s">
        <v>38</v>
      </c>
      <c r="B13" s="82"/>
      <c r="C13" s="54" t="str">
        <f t="shared" ref="C13:N13" si="0">$O$13</f>
        <v>&lt;=0</v>
      </c>
      <c r="D13" s="54" t="str">
        <f t="shared" si="0"/>
        <v>&lt;=0</v>
      </c>
      <c r="E13" s="54" t="str">
        <f t="shared" si="0"/>
        <v>&lt;=0</v>
      </c>
      <c r="F13" s="54" t="str">
        <f t="shared" si="0"/>
        <v>&lt;=0</v>
      </c>
      <c r="G13" s="54" t="str">
        <f t="shared" si="0"/>
        <v>&lt;=0</v>
      </c>
      <c r="H13" s="54" t="str">
        <f t="shared" si="0"/>
        <v>&lt;=0</v>
      </c>
      <c r="I13" s="54" t="str">
        <f t="shared" si="0"/>
        <v>&lt;=0</v>
      </c>
      <c r="J13" s="54" t="str">
        <f t="shared" si="0"/>
        <v>&lt;=0</v>
      </c>
      <c r="K13" s="54" t="str">
        <f t="shared" si="0"/>
        <v>&lt;=0</v>
      </c>
      <c r="L13" s="54" t="str">
        <f t="shared" si="0"/>
        <v>&lt;=0</v>
      </c>
      <c r="M13" s="54" t="str">
        <f t="shared" si="0"/>
        <v>&lt;=0</v>
      </c>
      <c r="N13" s="54" t="str">
        <f t="shared" si="0"/>
        <v>&lt;=0</v>
      </c>
      <c r="O13" s="51" t="str">
        <f>'SET-Planeacion'!J8</f>
        <v>&lt;=0</v>
      </c>
      <c r="V13" s="6"/>
      <c r="W13" s="7"/>
      <c r="X13" s="7"/>
    </row>
    <row r="14" spans="1:24" ht="17.25" customHeight="1" x14ac:dyDescent="0.25">
      <c r="A14" s="81" t="s">
        <v>138</v>
      </c>
      <c r="B14" s="82"/>
      <c r="C14" s="54" t="str">
        <f t="shared" ref="C14:N14" si="1">$O$14</f>
        <v>&lt;=0</v>
      </c>
      <c r="D14" s="54" t="str">
        <f t="shared" si="1"/>
        <v>&lt;=0</v>
      </c>
      <c r="E14" s="54" t="str">
        <f t="shared" si="1"/>
        <v>&lt;=0</v>
      </c>
      <c r="F14" s="54" t="str">
        <f t="shared" si="1"/>
        <v>&lt;=0</v>
      </c>
      <c r="G14" s="54" t="str">
        <f t="shared" si="1"/>
        <v>&lt;=0</v>
      </c>
      <c r="H14" s="54" t="str">
        <f t="shared" si="1"/>
        <v>&lt;=0</v>
      </c>
      <c r="I14" s="54" t="str">
        <f t="shared" si="1"/>
        <v>&lt;=0</v>
      </c>
      <c r="J14" s="54" t="str">
        <f t="shared" si="1"/>
        <v>&lt;=0</v>
      </c>
      <c r="K14" s="54" t="str">
        <f t="shared" si="1"/>
        <v>&lt;=0</v>
      </c>
      <c r="L14" s="54" t="str">
        <f t="shared" si="1"/>
        <v>&lt;=0</v>
      </c>
      <c r="M14" s="54" t="str">
        <f t="shared" si="1"/>
        <v>&lt;=0</v>
      </c>
      <c r="N14" s="54" t="str">
        <f t="shared" si="1"/>
        <v>&lt;=0</v>
      </c>
      <c r="O14" s="51" t="str">
        <f>'SET-Planeacion'!K8</f>
        <v>&lt;=0</v>
      </c>
      <c r="V14" s="6"/>
      <c r="W14" s="7"/>
      <c r="X14" s="7"/>
    </row>
    <row r="15" spans="1:24" ht="17.25" customHeight="1" x14ac:dyDescent="0.25">
      <c r="A15" s="83" t="s">
        <v>106</v>
      </c>
      <c r="B15" s="84"/>
      <c r="C15" s="40" t="str">
        <f>IF((C17),C16-C17,"-")</f>
        <v>-</v>
      </c>
      <c r="D15" s="40" t="str">
        <f t="shared" ref="D15:O15" si="2">IF((D17),D16-D17,"-")</f>
        <v>-</v>
      </c>
      <c r="E15" s="40" t="str">
        <f t="shared" si="2"/>
        <v>-</v>
      </c>
      <c r="F15" s="40" t="str">
        <f t="shared" si="2"/>
        <v>-</v>
      </c>
      <c r="G15" s="40" t="str">
        <f t="shared" si="2"/>
        <v>-</v>
      </c>
      <c r="H15" s="40" t="str">
        <f t="shared" si="2"/>
        <v>-</v>
      </c>
      <c r="I15" s="40" t="str">
        <f t="shared" si="2"/>
        <v>-</v>
      </c>
      <c r="J15" s="40" t="str">
        <f t="shared" si="2"/>
        <v>-</v>
      </c>
      <c r="K15" s="40" t="str">
        <f t="shared" si="2"/>
        <v>-</v>
      </c>
      <c r="L15" s="40" t="str">
        <f t="shared" si="2"/>
        <v>-</v>
      </c>
      <c r="M15" s="40" t="str">
        <f t="shared" si="2"/>
        <v>-</v>
      </c>
      <c r="N15" s="40" t="str">
        <f t="shared" si="2"/>
        <v>-</v>
      </c>
      <c r="O15" s="41" t="str">
        <f t="shared" si="2"/>
        <v>-</v>
      </c>
      <c r="V15" s="6"/>
      <c r="W15" s="7"/>
      <c r="X15" s="7"/>
    </row>
    <row r="16" spans="1:24" ht="17.25" customHeight="1" x14ac:dyDescent="0.25">
      <c r="A16" s="85" t="s">
        <v>36</v>
      </c>
      <c r="B16" s="25" t="s">
        <v>96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4">
        <f>MAX(C16:N16)</f>
        <v>0</v>
      </c>
      <c r="V16" s="6"/>
      <c r="W16" s="7"/>
      <c r="X16" s="7"/>
    </row>
    <row r="17" spans="1:24" ht="15.75" customHeight="1" x14ac:dyDescent="0.25">
      <c r="A17" s="85"/>
      <c r="B17" s="25" t="s">
        <v>97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>
        <f>MAX(C17:N17)</f>
        <v>0</v>
      </c>
      <c r="V17" s="6"/>
      <c r="W17" s="7"/>
      <c r="X17" s="7"/>
    </row>
    <row r="18" spans="1:24" ht="12.75" customHeight="1" x14ac:dyDescent="0.25">
      <c r="A18" s="85"/>
      <c r="B18" s="4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2.75" customHeight="1" thickBot="1" x14ac:dyDescent="0.3">
      <c r="A19" s="86"/>
      <c r="B19" s="48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14.25" customHeight="1" thickBot="1" x14ac:dyDescent="0.3">
      <c r="A20" s="119" t="s">
        <v>33</v>
      </c>
      <c r="B20" s="120"/>
      <c r="C20" s="121"/>
      <c r="D20" s="78" t="str">
        <f>'SET-Planeacion'!$G8</f>
        <v>&gt; 0</v>
      </c>
      <c r="E20" s="117"/>
      <c r="F20" s="117"/>
      <c r="G20" s="118"/>
      <c r="H20" s="78" t="str">
        <f>'SET-Planeacion'!$H8</f>
        <v>= 0</v>
      </c>
      <c r="I20" s="117"/>
      <c r="J20" s="117"/>
      <c r="K20" s="118"/>
      <c r="L20" s="78" t="str">
        <f>'SET-Planeacion'!$I8</f>
        <v>&lt; 0</v>
      </c>
      <c r="M20" s="79"/>
      <c r="N20" s="79"/>
      <c r="O20" s="80"/>
      <c r="V20" s="6"/>
      <c r="W20" s="7"/>
      <c r="X20" s="7"/>
    </row>
    <row r="21" spans="1:24" ht="33" customHeight="1" thickBot="1" x14ac:dyDescent="0.3">
      <c r="A21" s="122"/>
      <c r="B21" s="123"/>
      <c r="C21" s="123"/>
      <c r="D21" s="124" t="s">
        <v>7</v>
      </c>
      <c r="E21" s="124"/>
      <c r="F21" s="124"/>
      <c r="G21" s="124"/>
      <c r="H21" s="125" t="s">
        <v>53</v>
      </c>
      <c r="I21" s="125"/>
      <c r="J21" s="125"/>
      <c r="K21" s="125"/>
      <c r="L21" s="126" t="s">
        <v>54</v>
      </c>
      <c r="M21" s="126"/>
      <c r="N21" s="126"/>
      <c r="O21" s="127"/>
      <c r="V21" s="6"/>
      <c r="W21" s="7"/>
      <c r="X21" s="7"/>
    </row>
    <row r="22" spans="1:24" ht="15.75" customHeight="1" thickBot="1" x14ac:dyDescent="0.3">
      <c r="A22" s="111" t="s">
        <v>35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3"/>
      <c r="V22" s="6"/>
      <c r="W22" s="7"/>
      <c r="X22" s="7"/>
    </row>
    <row r="23" spans="1:24" ht="264.75" customHeight="1" thickBot="1" x14ac:dyDescent="0.3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6"/>
      <c r="V23" s="6"/>
    </row>
    <row r="24" spans="1:24" ht="15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 t="s">
        <v>52</v>
      </c>
      <c r="O24" s="67"/>
    </row>
    <row r="25" spans="1:24" ht="16.5" customHeight="1" x14ac:dyDescent="0.25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>
        <v>45658</v>
      </c>
      <c r="O25" s="71"/>
    </row>
    <row r="26" spans="1:24" ht="16.5" customHeigh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70">
        <v>45689</v>
      </c>
      <c r="O26" s="71"/>
    </row>
    <row r="27" spans="1:24" ht="16.5" customHeight="1" x14ac:dyDescent="0.25">
      <c r="A27" s="6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>
        <v>45717</v>
      </c>
      <c r="O27" s="71"/>
    </row>
    <row r="28" spans="1:24" ht="16.5" customHeight="1" x14ac:dyDescent="0.25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70">
        <v>45748</v>
      </c>
      <c r="O28" s="71"/>
    </row>
    <row r="29" spans="1:24" ht="16.5" customHeight="1" x14ac:dyDescent="0.25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70">
        <v>45778</v>
      </c>
      <c r="O29" s="71"/>
    </row>
    <row r="30" spans="1:24" ht="16.5" customHeight="1" x14ac:dyDescent="0.25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>
        <v>45809</v>
      </c>
      <c r="O30" s="71"/>
    </row>
    <row r="31" spans="1:24" ht="16.5" customHeight="1" x14ac:dyDescent="0.25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>
        <v>45839</v>
      </c>
      <c r="O31" s="71"/>
    </row>
    <row r="32" spans="1:24" ht="16.5" customHeight="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>
        <v>45870</v>
      </c>
      <c r="O32" s="71"/>
    </row>
    <row r="33" spans="1:17" ht="16.5" customHeight="1" x14ac:dyDescent="0.2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0">
        <v>45901</v>
      </c>
      <c r="O33" s="71"/>
    </row>
    <row r="34" spans="1:17" ht="16.5" customHeight="1" x14ac:dyDescent="0.25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>
        <v>45931</v>
      </c>
      <c r="O34" s="71"/>
    </row>
    <row r="35" spans="1:17" ht="16.5" customHeight="1" x14ac:dyDescent="0.25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70">
        <v>45962</v>
      </c>
      <c r="O35" s="71"/>
    </row>
    <row r="36" spans="1:17" ht="16.5" customHeight="1" thickBot="1" x14ac:dyDescent="0.3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>
        <v>45992</v>
      </c>
      <c r="O36" s="71"/>
    </row>
    <row r="37" spans="1:17" ht="19.5" customHeight="1" x14ac:dyDescent="0.2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6" t="s">
        <v>52</v>
      </c>
      <c r="O37" s="67"/>
    </row>
    <row r="38" spans="1:17" ht="15" x14ac:dyDescent="0.2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2"/>
      <c r="O38" s="73"/>
    </row>
    <row r="39" spans="1:17" ht="15.75" thickBot="1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3"/>
    </row>
    <row r="40" spans="1:17" ht="4.5" customHeigh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</row>
    <row r="42" spans="1:17" ht="14.25" x14ac:dyDescent="0.2">
      <c r="Q42" s="29" t="s">
        <v>73</v>
      </c>
    </row>
    <row r="43" spans="1:17" ht="14.25" x14ac:dyDescent="0.2">
      <c r="Q43" s="29" t="s">
        <v>74</v>
      </c>
    </row>
    <row r="44" spans="1:17" ht="14.25" x14ac:dyDescent="0.2">
      <c r="Q44" s="29" t="s">
        <v>75</v>
      </c>
    </row>
    <row r="45" spans="1:17" ht="14.25" x14ac:dyDescent="0.2">
      <c r="Q45" s="29" t="s">
        <v>76</v>
      </c>
    </row>
    <row r="46" spans="1:17" ht="14.25" x14ac:dyDescent="0.2">
      <c r="Q46" s="29" t="s">
        <v>77</v>
      </c>
    </row>
    <row r="47" spans="1:17" ht="14.25" x14ac:dyDescent="0.2">
      <c r="Q47" s="29" t="s">
        <v>78</v>
      </c>
    </row>
    <row r="48" spans="1:17" ht="14.25" x14ac:dyDescent="0.2">
      <c r="Q48" s="29" t="s">
        <v>79</v>
      </c>
    </row>
    <row r="49" spans="17:17" ht="14.25" x14ac:dyDescent="0.2">
      <c r="Q49" s="29" t="s">
        <v>80</v>
      </c>
    </row>
    <row r="50" spans="17:17" ht="14.25" x14ac:dyDescent="0.2">
      <c r="Q50" s="29" t="s">
        <v>81</v>
      </c>
    </row>
    <row r="51" spans="17:17" ht="14.25" x14ac:dyDescent="0.2">
      <c r="Q51" s="29" t="s">
        <v>82</v>
      </c>
    </row>
    <row r="52" spans="17:17" ht="14.25" x14ac:dyDescent="0.2">
      <c r="Q52" s="29" t="s">
        <v>83</v>
      </c>
    </row>
    <row r="53" spans="17:17" ht="14.25" x14ac:dyDescent="0.2">
      <c r="Q53" s="29" t="s">
        <v>84</v>
      </c>
    </row>
    <row r="54" spans="17:17" ht="14.25" x14ac:dyDescent="0.2">
      <c r="Q54" s="29" t="s">
        <v>85</v>
      </c>
    </row>
    <row r="56" spans="17:17" x14ac:dyDescent="0.25">
      <c r="Q56" s="35" t="s">
        <v>95</v>
      </c>
    </row>
    <row r="57" spans="17:17" x14ac:dyDescent="0.25">
      <c r="Q57" s="35" t="s">
        <v>95</v>
      </c>
    </row>
  </sheetData>
  <mergeCells count="71">
    <mergeCell ref="A31:M31"/>
    <mergeCell ref="N31:O31"/>
    <mergeCell ref="A32:M32"/>
    <mergeCell ref="N32:O32"/>
    <mergeCell ref="A36:M36"/>
    <mergeCell ref="N36:O36"/>
    <mergeCell ref="A33:M33"/>
    <mergeCell ref="N33:O33"/>
    <mergeCell ref="A34:M34"/>
    <mergeCell ref="N34:O34"/>
    <mergeCell ref="A35:M35"/>
    <mergeCell ref="N35:O35"/>
    <mergeCell ref="N28:O28"/>
    <mergeCell ref="A29:M29"/>
    <mergeCell ref="N29:O29"/>
    <mergeCell ref="A30:M30"/>
    <mergeCell ref="N30:O30"/>
    <mergeCell ref="A4:E4"/>
    <mergeCell ref="G4:O4"/>
    <mergeCell ref="A3:E3"/>
    <mergeCell ref="A1:E1"/>
    <mergeCell ref="F1:O1"/>
    <mergeCell ref="A2:E2"/>
    <mergeCell ref="F2:O2"/>
    <mergeCell ref="F3:O3"/>
    <mergeCell ref="A22:O22"/>
    <mergeCell ref="A23:O23"/>
    <mergeCell ref="H20:K20"/>
    <mergeCell ref="A20:C21"/>
    <mergeCell ref="D20:G20"/>
    <mergeCell ref="D21:G21"/>
    <mergeCell ref="H21:K21"/>
    <mergeCell ref="L21:O21"/>
    <mergeCell ref="N6:O6"/>
    <mergeCell ref="J5:K6"/>
    <mergeCell ref="L5:O5"/>
    <mergeCell ref="L6:M6"/>
    <mergeCell ref="A5:D6"/>
    <mergeCell ref="E5:E6"/>
    <mergeCell ref="F5:G6"/>
    <mergeCell ref="H5:H6"/>
    <mergeCell ref="I5:I6"/>
    <mergeCell ref="A12:B12"/>
    <mergeCell ref="A7:D7"/>
    <mergeCell ref="F7:G7"/>
    <mergeCell ref="L20:O20"/>
    <mergeCell ref="A14:B14"/>
    <mergeCell ref="A15:B15"/>
    <mergeCell ref="A16:A19"/>
    <mergeCell ref="A13:B13"/>
    <mergeCell ref="J7:O7"/>
    <mergeCell ref="A8:O8"/>
    <mergeCell ref="A9:O9"/>
    <mergeCell ref="A10:O10"/>
    <mergeCell ref="A11:O11"/>
    <mergeCell ref="A40:O40"/>
    <mergeCell ref="A39:M39"/>
    <mergeCell ref="N39:O39"/>
    <mergeCell ref="A24:M24"/>
    <mergeCell ref="N24:O24"/>
    <mergeCell ref="A25:M25"/>
    <mergeCell ref="N25:O25"/>
    <mergeCell ref="A37:M37"/>
    <mergeCell ref="N37:O37"/>
    <mergeCell ref="A38:M38"/>
    <mergeCell ref="N38:O38"/>
    <mergeCell ref="A26:M26"/>
    <mergeCell ref="N26:O26"/>
    <mergeCell ref="A27:M27"/>
    <mergeCell ref="N27:O27"/>
    <mergeCell ref="A28:M28"/>
  </mergeCells>
  <pageMargins left="0.39370078740157483" right="0.55118110236220474" top="1.1023622047244095" bottom="0.35433070866141736" header="0" footer="0"/>
  <pageSetup scale="73" orientation="portrait" horizontalDpi="4294967294" verticalDpi="4294967294" r:id="rId1"/>
  <headerFooter>
    <oddHeader xml:space="preserve">&amp;L&amp;G&amp;C&amp;"Arial Rounded MT Bold,Normal"
AGUAS DEL HUILA S.A. E.S.P.&amp;10
NIT.  800.100.553-2
FORMATO: MATRIZ DE REGISTRO Y MEDICIÓN DE INDICADORES
&amp;8VERSION 8.0&amp;"-,Normal"&amp;11
</oddHeader>
    <oddFooter>&amp;R&amp;"Arial,Normal"&amp;7Pág.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SET-Planeacion</vt:lpstr>
      <vt:lpstr>01</vt:lpstr>
      <vt:lpstr>02</vt:lpstr>
      <vt:lpstr>03</vt:lpstr>
      <vt:lpstr>04</vt:lpstr>
      <vt:lpstr>05</vt:lpstr>
      <vt:lpstr>'SET-Planeacion'!Títulos_a_imprimir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MIGUEL ANTONIO</cp:lastModifiedBy>
  <cp:lastPrinted>2026-07-09T14:27:06Z</cp:lastPrinted>
  <dcterms:created xsi:type="dcterms:W3CDTF">2010-03-16T20:37:23Z</dcterms:created>
  <dcterms:modified xsi:type="dcterms:W3CDTF">2026-07-09T14:28:03Z</dcterms:modified>
</cp:coreProperties>
</file>